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<sst xmlns="http://schemas.openxmlformats.org/spreadsheetml/2006/main" count="483" uniqueCount="160">
  <si>
    <t>ОТЧЕТ ОБ ИСПОЛНЕНИИ БЮДЖЕТА</t>
  </si>
  <si>
    <t>КОДЫ</t>
  </si>
  <si>
    <t xml:space="preserve">Форма по ОКУД </t>
  </si>
  <si>
    <t>0503117</t>
  </si>
  <si>
    <t>на 2 января 2016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</si>
  <si>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</si>
  <si>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</si>
  <si>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</si>
  <si>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</si>
  <si>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</si>
  <si>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</si>
  <si>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</si>
  <si>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</si>
  <si>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</si>
  <si>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</si>
  <si>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7129000031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</si>
  <si>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</si>
  <si>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</si>
  <si>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</si>
  <si>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</si>
  <si>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</si>
  <si>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</si>
  <si>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</si>
  <si>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</si>
  <si>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</si>
  <si>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</si>
  <si>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</si>
  <si>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</si>
  <si>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</si>
  <si>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</si>
  <si>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</si>
  <si>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</si>
  <si>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</si>
  <si>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</si>
  <si>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</si>
  <si>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</si>
  <si>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</si>
  <si>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</si>
  <si>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</si>
  <si>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</si>
  <si>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</si>
  <si>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</si>
  <si>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</si>
  <si>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</si>
  <si>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</si>
  <si>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</si>
  <si>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</si>
  <si>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</si>
  <si>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</si>
  <si>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</si>
  <si>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</si>
  <si>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</si>
  <si>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</si>
  <si>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</t>
  </si>
  <si>
    <t>650 20201001 10 0000 151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</si>
  <si>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</si>
  <si>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</si>
  <si>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</si>
  <si>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</si>
  <si>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</si>
  <si>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</si>
  <si>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</si>
  <si>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</si>
  <si>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</si>
  <si>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</si>
  <si>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</si>
  <si>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</si>
  <si>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</si>
  <si>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</si>
  <si>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</si>
  <si>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</si>
  <si>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</si>
  <si>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</si>
  <si>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</si>
  <si>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</si>
  <si>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</si>
  <si>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</si>
  <si>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</si>
  <si>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</si>
  <si>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</si>
  <si>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</si>
  <si>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650 0104 1900002050 122</t>
  </si>
  <si>
    <t>650 0104 1900002050 129</t>
  </si>
  <si>
    <t>Услуги связи</t>
  </si>
  <si>
    <t>650 0104 1900002400 242</t>
  </si>
  <si>
    <t>221</t>
  </si>
  <si>
    <t>Прочие работы, услуги</t>
  </si>
  <si>
    <t>226</t>
  </si>
  <si>
    <t>Коммунальные услуги</t>
  </si>
  <si>
    <t>650 0104 1900002400 244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</si>
  <si>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</si>
  <si>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</si>
  <si>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</si>
  <si>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</si>
  <si>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</si>
  <si>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</si>
  <si>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</si>
  <si>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</si>
  <si>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</si>
  <si>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650 0104 1900002400 851</t>
  </si>
  <si>
    <t>650 0104 1900002400 852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</si>
  <si>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</si>
  <si>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</si>
  <si>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</si>
  <si>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</si>
  <si>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</si>
  <si>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650 0304 1350259300 121</t>
  </si>
  <si>
    <t>650 0304 1350259300 129</t>
  </si>
  <si>
    <t>650 0309 1420199990 244</t>
  </si>
  <si>
    <t>650 0310 1410299990 244</t>
  </si>
  <si>
    <t>650 0314 1310182300 244</t>
  </si>
  <si>
    <t>650 0314 1310199990 242</t>
  </si>
  <si>
    <t>650 0314 1330199990 244</t>
  </si>
  <si>
    <t>650 0401 0710199990 121</t>
  </si>
  <si>
    <t>650 0401 0710199990 129</t>
  </si>
  <si>
    <t>650 0409 1830189010 244</t>
  </si>
  <si>
    <t>650 0409 7000099990 244</t>
  </si>
  <si>
    <t>650 0412 3400000000 244</t>
  </si>
  <si>
    <t>650 0412 7000089020 540</t>
  </si>
  <si>
    <t>650 0501 7000099990 244</t>
  </si>
  <si>
    <t>650 0503 1830189010 244</t>
  </si>
  <si>
    <t>Транспортные услуги</t>
  </si>
  <si>
    <t>650 0503 7000099990 244</t>
  </si>
  <si>
    <t>222</t>
  </si>
  <si>
    <t>650 0801 0500000590 111</t>
  </si>
  <si>
    <t>650 0801 0500000590 112</t>
  </si>
  <si>
    <t>650 0801 0500000590 119</t>
  </si>
  <si>
    <t>650 0801 0500000590 242</t>
  </si>
  <si>
    <t>650 0801 0500000590 244</t>
  </si>
  <si>
    <t>650 0801 0500000590 851</t>
  </si>
  <si>
    <t>650 0801 7000089020 540</t>
  </si>
  <si>
    <t>Пенсии, пособия, выплачиваемые организациями сектора государственного управления</t>
  </si>
  <si>
    <t>650 1001 7000099990 312</t>
  </si>
  <si>
    <t>263</t>
  </si>
  <si>
    <t>650 1101 0500000590 111</t>
  </si>
  <si>
    <t>650 1101 0500000590 112</t>
  </si>
  <si>
    <t>650 1101 0500000590 119</t>
  </si>
  <si>
    <t>650 1101 0500000590 244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</si>
  <si>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</si>
  <si>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</si>
  <si>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</si>
  <si>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</si>
  <si>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</si>
  <si>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</si>
  <si>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</si>
  <si>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</si>
  <si>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</si>
  <si>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</si>
  <si>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</si>
  <si>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</si>
  <si>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</si>
  <si>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</si>
  <si>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</si>
  <si>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</si>
  <si>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</si>
  <si>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</si>
  <si>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</si>
  <si>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</si>
  <si>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21 октября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</si>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</sst>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42371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30096800</f>
        <v>30096800</v>
      </c>
      <c r="M12" s="21"/>
      <c r="N12" s="22" t="s">
        <v>38</v>
      </c>
      <c r="O12" s="22"/>
      <c r="P12" s="22"/>
      <c r="Q12" s="22"/>
      <c r="R12" s="22"/>
      <c r="S12" s="23">
        <f>30096800</f>
        <v>30096800</v>
      </c>
      <c r="T12" s="23"/>
      <c r="U12" s="23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5" t="s">
        <v>36</v>
      </c>
      <c r="I13" s="25"/>
      <c r="J13" s="25" t="s">
        <v>40</v>
      </c>
      <c r="K13" s="25"/>
      <c r="L13" s="26">
        <f>3020000</f>
        <v>3020000</v>
      </c>
      <c r="M13" s="26"/>
      <c r="N13" s="27" t="s">
        <v>38</v>
      </c>
      <c r="O13" s="27"/>
      <c r="P13" s="27"/>
      <c r="Q13" s="27"/>
      <c r="R13" s="27"/>
      <c r="S13" s="28">
        <f>3020000</f>
        <v>3020000</v>
      </c>
      <c r="T13" s="28"/>
      <c r="U13" s="28"/>
    </row>
    <row r="14" spans="1:21" s="1" customFormat="1" ht="24" customHeight="1">
      <c r="A14" s="24" t="s">
        <v>41</v>
      </c>
      <c r="B14" s="24"/>
      <c r="C14" s="24"/>
      <c r="D14" s="24"/>
      <c r="E14" s="24"/>
      <c r="F14" s="24"/>
      <c r="G14" s="24"/>
      <c r="H14" s="25" t="s">
        <v>36</v>
      </c>
      <c r="I14" s="25"/>
      <c r="J14" s="25" t="s">
        <v>42</v>
      </c>
      <c r="K14" s="25"/>
      <c r="L14" s="26">
        <f>104800</f>
        <v>104800</v>
      </c>
      <c r="M14" s="26"/>
      <c r="N14" s="27" t="s">
        <v>38</v>
      </c>
      <c r="O14" s="27"/>
      <c r="P14" s="27"/>
      <c r="Q14" s="27"/>
      <c r="R14" s="27"/>
      <c r="S14" s="28">
        <f>104800</f>
        <v>104800</v>
      </c>
      <c r="T14" s="28"/>
      <c r="U14" s="28"/>
    </row>
    <row r="15" spans="1:21" s="1" customFormat="1" ht="24" customHeight="1">
      <c r="A15" s="24" t="s">
        <v>43</v>
      </c>
      <c r="B15" s="24"/>
      <c r="C15" s="24"/>
      <c r="D15" s="24"/>
      <c r="E15" s="24"/>
      <c r="F15" s="24"/>
      <c r="G15" s="24"/>
      <c r="H15" s="25" t="s">
        <v>36</v>
      </c>
      <c r="I15" s="25"/>
      <c r="J15" s="25" t="s">
        <v>44</v>
      </c>
      <c r="K15" s="25"/>
      <c r="L15" s="26">
        <f>80000</f>
        <v>80000</v>
      </c>
      <c r="M15" s="26"/>
      <c r="N15" s="27" t="s">
        <v>38</v>
      </c>
      <c r="O15" s="27"/>
      <c r="P15" s="27"/>
      <c r="Q15" s="27"/>
      <c r="R15" s="27"/>
      <c r="S15" s="28">
        <f>80000</f>
        <v>80000</v>
      </c>
      <c r="T15" s="28"/>
      <c r="U15" s="28"/>
    </row>
    <row r="16" spans="1:21" s="1" customFormat="1" ht="24" customHeight="1">
      <c r="A16" s="24" t="s">
        <v>45</v>
      </c>
      <c r="B16" s="24"/>
      <c r="C16" s="24"/>
      <c r="D16" s="24"/>
      <c r="E16" s="24"/>
      <c r="F16" s="24"/>
      <c r="G16" s="24"/>
      <c r="H16" s="25" t="s">
        <v>36</v>
      </c>
      <c r="I16" s="25"/>
      <c r="J16" s="25" t="s">
        <v>46</v>
      </c>
      <c r="K16" s="25"/>
      <c r="L16" s="26">
        <f>122900</f>
        <v>122900</v>
      </c>
      <c r="M16" s="26"/>
      <c r="N16" s="27" t="s">
        <v>38</v>
      </c>
      <c r="O16" s="27"/>
      <c r="P16" s="27"/>
      <c r="Q16" s="27"/>
      <c r="R16" s="27"/>
      <c r="S16" s="28">
        <f>122900</f>
        <v>122900</v>
      </c>
      <c r="T16" s="28"/>
      <c r="U16" s="28"/>
    </row>
    <row r="17" spans="1:21" s="1" customFormat="1" ht="45" customHeight="1">
      <c r="A17" s="24" t="s">
        <v>47</v>
      </c>
      <c r="B17" s="24"/>
      <c r="C17" s="24"/>
      <c r="D17" s="24"/>
      <c r="E17" s="24"/>
      <c r="F17" s="24"/>
      <c r="G17" s="24"/>
      <c r="H17" s="25" t="s">
        <v>36</v>
      </c>
      <c r="I17" s="25"/>
      <c r="J17" s="25" t="s">
        <v>48</v>
      </c>
      <c r="K17" s="25"/>
      <c r="L17" s="26">
        <f>4000</f>
        <v>4000</v>
      </c>
      <c r="M17" s="26"/>
      <c r="N17" s="27" t="s">
        <v>38</v>
      </c>
      <c r="O17" s="27"/>
      <c r="P17" s="27"/>
      <c r="Q17" s="27"/>
      <c r="R17" s="27"/>
      <c r="S17" s="28">
        <f>4000</f>
        <v>4000</v>
      </c>
      <c r="T17" s="28"/>
      <c r="U17" s="28"/>
    </row>
    <row r="18" spans="1:21" s="1" customFormat="1" ht="45" customHeight="1">
      <c r="A18" s="24" t="s">
        <v>49</v>
      </c>
      <c r="B18" s="24"/>
      <c r="C18" s="24"/>
      <c r="D18" s="24"/>
      <c r="E18" s="24"/>
      <c r="F18" s="24"/>
      <c r="G18" s="24"/>
      <c r="H18" s="25" t="s">
        <v>36</v>
      </c>
      <c r="I18" s="25"/>
      <c r="J18" s="25" t="s">
        <v>50</v>
      </c>
      <c r="K18" s="25"/>
      <c r="L18" s="26">
        <f>289000</f>
        <v>289000</v>
      </c>
      <c r="M18" s="26"/>
      <c r="N18" s="27" t="s">
        <v>38</v>
      </c>
      <c r="O18" s="27"/>
      <c r="P18" s="27"/>
      <c r="Q18" s="27"/>
      <c r="R18" s="27"/>
      <c r="S18" s="28">
        <f>289000</f>
        <v>289000</v>
      </c>
      <c r="T18" s="28"/>
      <c r="U18" s="28"/>
    </row>
    <row r="19" spans="1:21" s="1" customFormat="1" ht="24" customHeight="1">
      <c r="A19" s="24" t="s">
        <v>51</v>
      </c>
      <c r="B19" s="24"/>
      <c r="C19" s="24"/>
      <c r="D19" s="24"/>
      <c r="E19" s="24"/>
      <c r="F19" s="24"/>
      <c r="G19" s="24"/>
      <c r="H19" s="25" t="s">
        <v>36</v>
      </c>
      <c r="I19" s="25"/>
      <c r="J19" s="25" t="s">
        <v>52</v>
      </c>
      <c r="K19" s="25"/>
      <c r="L19" s="26">
        <f>63000</f>
        <v>63000</v>
      </c>
      <c r="M19" s="26"/>
      <c r="N19" s="27" t="s">
        <v>38</v>
      </c>
      <c r="O19" s="27"/>
      <c r="P19" s="27"/>
      <c r="Q19" s="27"/>
      <c r="R19" s="27"/>
      <c r="S19" s="28">
        <f>63000</f>
        <v>63000</v>
      </c>
      <c r="T19" s="28"/>
      <c r="U19" s="28"/>
    </row>
    <row r="20" spans="1:21" s="1" customFormat="1" ht="24" customHeight="1">
      <c r="A20" s="24" t="s">
        <v>53</v>
      </c>
      <c r="B20" s="24"/>
      <c r="C20" s="24"/>
      <c r="D20" s="24"/>
      <c r="E20" s="24"/>
      <c r="F20" s="24"/>
      <c r="G20" s="24"/>
      <c r="H20" s="25" t="s">
        <v>36</v>
      </c>
      <c r="I20" s="25"/>
      <c r="J20" s="25" t="s">
        <v>54</v>
      </c>
      <c r="K20" s="25"/>
      <c r="L20" s="26">
        <f>24141500</f>
        <v>24141500</v>
      </c>
      <c r="M20" s="26"/>
      <c r="N20" s="27" t="s">
        <v>38</v>
      </c>
      <c r="O20" s="27"/>
      <c r="P20" s="27"/>
      <c r="Q20" s="27"/>
      <c r="R20" s="27"/>
      <c r="S20" s="28">
        <f>24141500</f>
        <v>24141500</v>
      </c>
      <c r="T20" s="28"/>
      <c r="U20" s="28"/>
    </row>
    <row r="21" spans="1:21" s="1" customFormat="1" ht="24" customHeight="1">
      <c r="A21" s="24" t="s">
        <v>55</v>
      </c>
      <c r="B21" s="24"/>
      <c r="C21" s="24"/>
      <c r="D21" s="24"/>
      <c r="E21" s="24"/>
      <c r="F21" s="24"/>
      <c r="G21" s="24"/>
      <c r="H21" s="25" t="s">
        <v>36</v>
      </c>
      <c r="I21" s="25"/>
      <c r="J21" s="25" t="s">
        <v>56</v>
      </c>
      <c r="K21" s="25"/>
      <c r="L21" s="26">
        <f>5000</f>
        <v>5000</v>
      </c>
      <c r="M21" s="26"/>
      <c r="N21" s="27" t="s">
        <v>38</v>
      </c>
      <c r="O21" s="27"/>
      <c r="P21" s="27"/>
      <c r="Q21" s="27"/>
      <c r="R21" s="27"/>
      <c r="S21" s="28">
        <f>5000</f>
        <v>5000</v>
      </c>
      <c r="T21" s="28"/>
      <c r="U21" s="28"/>
    </row>
    <row r="22" spans="1:21" s="1" customFormat="1" ht="24" customHeight="1">
      <c r="A22" s="24" t="s">
        <v>57</v>
      </c>
      <c r="B22" s="24"/>
      <c r="C22" s="24"/>
      <c r="D22" s="24"/>
      <c r="E22" s="24"/>
      <c r="F22" s="24"/>
      <c r="G22" s="24"/>
      <c r="H22" s="25" t="s">
        <v>36</v>
      </c>
      <c r="I22" s="25"/>
      <c r="J22" s="25" t="s">
        <v>58</v>
      </c>
      <c r="K22" s="25"/>
      <c r="L22" s="26">
        <f>168000</f>
        <v>168000</v>
      </c>
      <c r="M22" s="26"/>
      <c r="N22" s="27" t="s">
        <v>38</v>
      </c>
      <c r="O22" s="27"/>
      <c r="P22" s="27"/>
      <c r="Q22" s="27"/>
      <c r="R22" s="27"/>
      <c r="S22" s="28">
        <f>168000</f>
        <v>168000</v>
      </c>
      <c r="T22" s="28"/>
      <c r="U22" s="28"/>
    </row>
    <row r="23" spans="1:21" s="1" customFormat="1" ht="45" customHeight="1">
      <c r="A23" s="24" t="s">
        <v>59</v>
      </c>
      <c r="B23" s="24"/>
      <c r="C23" s="24"/>
      <c r="D23" s="24"/>
      <c r="E23" s="24"/>
      <c r="F23" s="24"/>
      <c r="G23" s="24"/>
      <c r="H23" s="25" t="s">
        <v>36</v>
      </c>
      <c r="I23" s="25"/>
      <c r="J23" s="25" t="s">
        <v>60</v>
      </c>
      <c r="K23" s="25"/>
      <c r="L23" s="26">
        <f>1949400</f>
        <v>1949400</v>
      </c>
      <c r="M23" s="26"/>
      <c r="N23" s="27" t="s">
        <v>38</v>
      </c>
      <c r="O23" s="27"/>
      <c r="P23" s="27"/>
      <c r="Q23" s="27"/>
      <c r="R23" s="27"/>
      <c r="S23" s="28">
        <f>1949400</f>
        <v>1949400</v>
      </c>
      <c r="T23" s="28"/>
      <c r="U23" s="28"/>
    </row>
    <row r="24" spans="1:21" s="1" customFormat="1" ht="24" customHeight="1">
      <c r="A24" s="24" t="s">
        <v>61</v>
      </c>
      <c r="B24" s="24"/>
      <c r="C24" s="24"/>
      <c r="D24" s="24"/>
      <c r="E24" s="24"/>
      <c r="F24" s="24"/>
      <c r="G24" s="24"/>
      <c r="H24" s="25" t="s">
        <v>36</v>
      </c>
      <c r="I24" s="25"/>
      <c r="J24" s="25" t="s">
        <v>62</v>
      </c>
      <c r="K24" s="25"/>
      <c r="L24" s="26">
        <f>149200</f>
        <v>149200</v>
      </c>
      <c r="M24" s="26"/>
      <c r="N24" s="27" t="s">
        <v>38</v>
      </c>
      <c r="O24" s="27"/>
      <c r="P24" s="27"/>
      <c r="Q24" s="27"/>
      <c r="R24" s="27"/>
      <c r="S24" s="28">
        <f>149200</f>
        <v>149200</v>
      </c>
      <c r="T24" s="28"/>
      <c r="U24" s="28"/>
    </row>
    <row r="25" spans="1:21" s="1" customFormat="1" ht="13.5" customHeight="1">
      <c r="A25" s="29" t="s">
        <v>10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1" customFormat="1" ht="13.5" customHeight="1">
      <c r="A26" s="12" t="s">
        <v>63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" customFormat="1" ht="34.5" customHeight="1">
      <c r="A27" s="13" t="s">
        <v>23</v>
      </c>
      <c r="B27" s="13"/>
      <c r="C27" s="13"/>
      <c r="D27" s="13"/>
      <c r="E27" s="13"/>
      <c r="F27" s="13"/>
      <c r="G27" s="13" t="s">
        <v>24</v>
      </c>
      <c r="H27" s="13"/>
      <c r="I27" s="13" t="s">
        <v>64</v>
      </c>
      <c r="J27" s="13"/>
      <c r="K27" s="14" t="s">
        <v>65</v>
      </c>
      <c r="L27" s="14"/>
      <c r="M27" s="14" t="s">
        <v>26</v>
      </c>
      <c r="N27" s="14"/>
      <c r="O27" s="14" t="s">
        <v>27</v>
      </c>
      <c r="P27" s="14"/>
      <c r="Q27" s="14"/>
      <c r="R27" s="14"/>
      <c r="S27" s="14"/>
      <c r="T27" s="15" t="s">
        <v>28</v>
      </c>
      <c r="U27" s="15"/>
    </row>
    <row r="28" spans="1:21" s="1" customFormat="1" ht="13.5" customHeight="1">
      <c r="A28" s="16" t="s">
        <v>29</v>
      </c>
      <c r="B28" s="16"/>
      <c r="C28" s="16"/>
      <c r="D28" s="16"/>
      <c r="E28" s="16"/>
      <c r="F28" s="16"/>
      <c r="G28" s="16" t="s">
        <v>30</v>
      </c>
      <c r="H28" s="16"/>
      <c r="I28" s="16" t="s">
        <v>31</v>
      </c>
      <c r="J28" s="16"/>
      <c r="K28" s="17" t="s">
        <v>32</v>
      </c>
      <c r="L28" s="17"/>
      <c r="M28" s="17" t="s">
        <v>33</v>
      </c>
      <c r="N28" s="17"/>
      <c r="O28" s="17" t="s">
        <v>34</v>
      </c>
      <c r="P28" s="17"/>
      <c r="Q28" s="17"/>
      <c r="R28" s="17"/>
      <c r="S28" s="17"/>
      <c r="T28" s="18" t="s">
        <v>66</v>
      </c>
      <c r="U28" s="18"/>
    </row>
    <row r="29" spans="1:21" s="1" customFormat="1" ht="13.5" customHeight="1">
      <c r="A29" s="19" t="s">
        <v>67</v>
      </c>
      <c r="B29" s="19"/>
      <c r="C29" s="19"/>
      <c r="D29" s="19"/>
      <c r="E29" s="19"/>
      <c r="F29" s="19"/>
      <c r="G29" s="20" t="s">
        <v>68</v>
      </c>
      <c r="H29" s="20"/>
      <c r="I29" s="20" t="s">
        <v>37</v>
      </c>
      <c r="J29" s="20"/>
      <c r="K29" s="30" t="s">
        <v>37</v>
      </c>
      <c r="L29" s="30"/>
      <c r="M29" s="21">
        <f>30096800</f>
        <v>30096800</v>
      </c>
      <c r="N29" s="21"/>
      <c r="O29" s="22" t="s">
        <v>38</v>
      </c>
      <c r="P29" s="22"/>
      <c r="Q29" s="22"/>
      <c r="R29" s="22"/>
      <c r="S29" s="22"/>
      <c r="T29" s="23">
        <f>30096800</f>
        <v>30096800</v>
      </c>
      <c r="U29" s="23"/>
    </row>
    <row r="30" spans="1:21" s="1" customFormat="1" ht="13.5" customHeight="1">
      <c r="A30" s="31" t="s">
        <v>69</v>
      </c>
      <c r="B30" s="31"/>
      <c r="C30" s="31"/>
      <c r="D30" s="31"/>
      <c r="E30" s="31"/>
      <c r="F30" s="31"/>
      <c r="G30" s="32" t="s">
        <v>68</v>
      </c>
      <c r="H30" s="32"/>
      <c r="I30" s="32" t="s">
        <v>70</v>
      </c>
      <c r="J30" s="32"/>
      <c r="K30" s="33" t="s">
        <v>71</v>
      </c>
      <c r="L30" s="33"/>
      <c r="M30" s="34">
        <f>1039283</f>
        <v>1039283</v>
      </c>
      <c r="N30" s="34"/>
      <c r="O30" s="35" t="s">
        <v>38</v>
      </c>
      <c r="P30" s="35"/>
      <c r="Q30" s="35"/>
      <c r="R30" s="35"/>
      <c r="S30" s="35"/>
      <c r="T30" s="36">
        <f>1039283</f>
        <v>1039283</v>
      </c>
      <c r="U30" s="36"/>
    </row>
    <row r="31" spans="1:21" s="1" customFormat="1" ht="13.5" customHeight="1">
      <c r="A31" s="31" t="s">
        <v>72</v>
      </c>
      <c r="B31" s="31"/>
      <c r="C31" s="31"/>
      <c r="D31" s="31"/>
      <c r="E31" s="31"/>
      <c r="F31" s="31"/>
      <c r="G31" s="32" t="s">
        <v>68</v>
      </c>
      <c r="H31" s="32"/>
      <c r="I31" s="32" t="s">
        <v>73</v>
      </c>
      <c r="J31" s="32"/>
      <c r="K31" s="33" t="s">
        <v>74</v>
      </c>
      <c r="L31" s="33"/>
      <c r="M31" s="34">
        <f>313863</f>
        <v>313863</v>
      </c>
      <c r="N31" s="34"/>
      <c r="O31" s="35" t="s">
        <v>38</v>
      </c>
      <c r="P31" s="35"/>
      <c r="Q31" s="35"/>
      <c r="R31" s="35"/>
      <c r="S31" s="35"/>
      <c r="T31" s="36">
        <f>313863</f>
        <v>313863</v>
      </c>
      <c r="U31" s="36"/>
    </row>
    <row r="32" spans="1:21" s="1" customFormat="1" ht="13.5" customHeight="1">
      <c r="A32" s="31" t="s">
        <v>69</v>
      </c>
      <c r="B32" s="31"/>
      <c r="C32" s="31"/>
      <c r="D32" s="31"/>
      <c r="E32" s="31"/>
      <c r="F32" s="31"/>
      <c r="G32" s="32" t="s">
        <v>68</v>
      </c>
      <c r="H32" s="32"/>
      <c r="I32" s="32" t="s">
        <v>75</v>
      </c>
      <c r="J32" s="32"/>
      <c r="K32" s="33" t="s">
        <v>71</v>
      </c>
      <c r="L32" s="33"/>
      <c r="M32" s="34">
        <f>968777.2</f>
        <v>968777.2</v>
      </c>
      <c r="N32" s="34"/>
      <c r="O32" s="35" t="s">
        <v>38</v>
      </c>
      <c r="P32" s="35"/>
      <c r="Q32" s="35"/>
      <c r="R32" s="35"/>
      <c r="S32" s="35"/>
      <c r="T32" s="36">
        <f>968777.2</f>
        <v>968777.2</v>
      </c>
      <c r="U32" s="36"/>
    </row>
    <row r="33" spans="1:21" s="1" customFormat="1" ht="13.5" customHeight="1">
      <c r="A33" s="31" t="s">
        <v>76</v>
      </c>
      <c r="B33" s="31"/>
      <c r="C33" s="31"/>
      <c r="D33" s="31"/>
      <c r="E33" s="31"/>
      <c r="F33" s="31"/>
      <c r="G33" s="32" t="s">
        <v>68</v>
      </c>
      <c r="H33" s="32"/>
      <c r="I33" s="32" t="s">
        <v>77</v>
      </c>
      <c r="J33" s="32"/>
      <c r="K33" s="33" t="s">
        <v>78</v>
      </c>
      <c r="L33" s="33"/>
      <c r="M33" s="34">
        <f>100000</f>
        <v>100000</v>
      </c>
      <c r="N33" s="34"/>
      <c r="O33" s="35" t="s">
        <v>38</v>
      </c>
      <c r="P33" s="35"/>
      <c r="Q33" s="35"/>
      <c r="R33" s="35"/>
      <c r="S33" s="35"/>
      <c r="T33" s="36">
        <f>100000</f>
        <v>100000</v>
      </c>
      <c r="U33" s="36"/>
    </row>
    <row r="34" spans="1:21" s="1" customFormat="1" ht="13.5" customHeight="1">
      <c r="A34" s="31" t="s">
        <v>72</v>
      </c>
      <c r="B34" s="31"/>
      <c r="C34" s="31"/>
      <c r="D34" s="31"/>
      <c r="E34" s="31"/>
      <c r="F34" s="31"/>
      <c r="G34" s="32" t="s">
        <v>68</v>
      </c>
      <c r="H34" s="32"/>
      <c r="I34" s="32" t="s">
        <v>79</v>
      </c>
      <c r="J34" s="32"/>
      <c r="K34" s="33" t="s">
        <v>74</v>
      </c>
      <c r="L34" s="33"/>
      <c r="M34" s="34">
        <f>292570.8</f>
        <v>292570.8</v>
      </c>
      <c r="N34" s="34"/>
      <c r="O34" s="35" t="s">
        <v>38</v>
      </c>
      <c r="P34" s="35"/>
      <c r="Q34" s="35"/>
      <c r="R34" s="35"/>
      <c r="S34" s="35"/>
      <c r="T34" s="36">
        <f>292570.8</f>
        <v>292570.8</v>
      </c>
      <c r="U34" s="36"/>
    </row>
    <row r="35" spans="1:21" s="1" customFormat="1" ht="13.5" customHeight="1">
      <c r="A35" s="31" t="s">
        <v>69</v>
      </c>
      <c r="B35" s="31"/>
      <c r="C35" s="31"/>
      <c r="D35" s="31"/>
      <c r="E35" s="31"/>
      <c r="F35" s="31"/>
      <c r="G35" s="32" t="s">
        <v>68</v>
      </c>
      <c r="H35" s="32"/>
      <c r="I35" s="32" t="s">
        <v>80</v>
      </c>
      <c r="J35" s="32"/>
      <c r="K35" s="33" t="s">
        <v>71</v>
      </c>
      <c r="L35" s="33"/>
      <c r="M35" s="34">
        <f>5567606</f>
        <v>5567606</v>
      </c>
      <c r="N35" s="34"/>
      <c r="O35" s="35" t="s">
        <v>38</v>
      </c>
      <c r="P35" s="35"/>
      <c r="Q35" s="35"/>
      <c r="R35" s="35"/>
      <c r="S35" s="35"/>
      <c r="T35" s="36">
        <f>5567606</f>
        <v>5567606</v>
      </c>
      <c r="U35" s="36"/>
    </row>
    <row r="36" spans="1:21" s="1" customFormat="1" ht="13.5" customHeight="1">
      <c r="A36" s="31" t="s">
        <v>76</v>
      </c>
      <c r="B36" s="31"/>
      <c r="C36" s="31"/>
      <c r="D36" s="31"/>
      <c r="E36" s="31"/>
      <c r="F36" s="31"/>
      <c r="G36" s="32" t="s">
        <v>68</v>
      </c>
      <c r="H36" s="32"/>
      <c r="I36" s="32" t="s">
        <v>81</v>
      </c>
      <c r="J36" s="32"/>
      <c r="K36" s="33" t="s">
        <v>78</v>
      </c>
      <c r="L36" s="33"/>
      <c r="M36" s="34">
        <f>300000</f>
        <v>300000</v>
      </c>
      <c r="N36" s="34"/>
      <c r="O36" s="35" t="s">
        <v>38</v>
      </c>
      <c r="P36" s="35"/>
      <c r="Q36" s="35"/>
      <c r="R36" s="35"/>
      <c r="S36" s="35"/>
      <c r="T36" s="36">
        <f>300000</f>
        <v>300000</v>
      </c>
      <c r="U36" s="36"/>
    </row>
    <row r="37" spans="1:21" s="1" customFormat="1" ht="13.5" customHeight="1">
      <c r="A37" s="31" t="s">
        <v>72</v>
      </c>
      <c r="B37" s="31"/>
      <c r="C37" s="31"/>
      <c r="D37" s="31"/>
      <c r="E37" s="31"/>
      <c r="F37" s="31"/>
      <c r="G37" s="32" t="s">
        <v>68</v>
      </c>
      <c r="H37" s="32"/>
      <c r="I37" s="32" t="s">
        <v>82</v>
      </c>
      <c r="J37" s="32"/>
      <c r="K37" s="33" t="s">
        <v>74</v>
      </c>
      <c r="L37" s="33"/>
      <c r="M37" s="34">
        <f>1681417</f>
        <v>1681417</v>
      </c>
      <c r="N37" s="34"/>
      <c r="O37" s="35" t="s">
        <v>38</v>
      </c>
      <c r="P37" s="35"/>
      <c r="Q37" s="35"/>
      <c r="R37" s="35"/>
      <c r="S37" s="35"/>
      <c r="T37" s="36">
        <f>1681417</f>
        <v>1681417</v>
      </c>
      <c r="U37" s="36"/>
    </row>
    <row r="38" spans="1:21" s="1" customFormat="1" ht="13.5" customHeight="1">
      <c r="A38" s="31" t="s">
        <v>83</v>
      </c>
      <c r="B38" s="31"/>
      <c r="C38" s="31"/>
      <c r="D38" s="31"/>
      <c r="E38" s="31"/>
      <c r="F38" s="31"/>
      <c r="G38" s="32" t="s">
        <v>68</v>
      </c>
      <c r="H38" s="32"/>
      <c r="I38" s="32" t="s">
        <v>84</v>
      </c>
      <c r="J38" s="32"/>
      <c r="K38" s="33" t="s">
        <v>85</v>
      </c>
      <c r="L38" s="33"/>
      <c r="M38" s="34">
        <f>248240</f>
        <v>248240</v>
      </c>
      <c r="N38" s="34"/>
      <c r="O38" s="35" t="s">
        <v>38</v>
      </c>
      <c r="P38" s="35"/>
      <c r="Q38" s="35"/>
      <c r="R38" s="35"/>
      <c r="S38" s="35"/>
      <c r="T38" s="36">
        <f>248240</f>
        <v>248240</v>
      </c>
      <c r="U38" s="36"/>
    </row>
    <row r="39" spans="1:21" s="1" customFormat="1" ht="13.5" customHeight="1">
      <c r="A39" s="31" t="s">
        <v>86</v>
      </c>
      <c r="B39" s="31"/>
      <c r="C39" s="31"/>
      <c r="D39" s="31"/>
      <c r="E39" s="31"/>
      <c r="F39" s="31"/>
      <c r="G39" s="32" t="s">
        <v>68</v>
      </c>
      <c r="H39" s="32"/>
      <c r="I39" s="32" t="s">
        <v>84</v>
      </c>
      <c r="J39" s="32"/>
      <c r="K39" s="33" t="s">
        <v>87</v>
      </c>
      <c r="L39" s="33"/>
      <c r="M39" s="34">
        <f>345707.4</f>
        <v>345707.4</v>
      </c>
      <c r="N39" s="34"/>
      <c r="O39" s="35" t="s">
        <v>38</v>
      </c>
      <c r="P39" s="35"/>
      <c r="Q39" s="35"/>
      <c r="R39" s="35"/>
      <c r="S39" s="35"/>
      <c r="T39" s="36">
        <f>345707.4</f>
        <v>345707.4</v>
      </c>
      <c r="U39" s="36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68</v>
      </c>
      <c r="H40" s="32"/>
      <c r="I40" s="32" t="s">
        <v>89</v>
      </c>
      <c r="J40" s="32"/>
      <c r="K40" s="33" t="s">
        <v>90</v>
      </c>
      <c r="L40" s="33"/>
      <c r="M40" s="34">
        <f>254896.03</f>
        <v>254896.03</v>
      </c>
      <c r="N40" s="34"/>
      <c r="O40" s="35" t="s">
        <v>38</v>
      </c>
      <c r="P40" s="35"/>
      <c r="Q40" s="35"/>
      <c r="R40" s="35"/>
      <c r="S40" s="35"/>
      <c r="T40" s="36">
        <f>254896.03</f>
        <v>254896.03</v>
      </c>
      <c r="U40" s="36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68</v>
      </c>
      <c r="H41" s="32"/>
      <c r="I41" s="32" t="s">
        <v>89</v>
      </c>
      <c r="J41" s="32"/>
      <c r="K41" s="33" t="s">
        <v>92</v>
      </c>
      <c r="L41" s="33"/>
      <c r="M41" s="34">
        <f>47800</f>
        <v>47800</v>
      </c>
      <c r="N41" s="34"/>
      <c r="O41" s="35" t="s">
        <v>38</v>
      </c>
      <c r="P41" s="35"/>
      <c r="Q41" s="35"/>
      <c r="R41" s="35"/>
      <c r="S41" s="35"/>
      <c r="T41" s="36">
        <f>47800</f>
        <v>47800</v>
      </c>
      <c r="U41" s="36"/>
    </row>
    <row r="42" spans="1:21" s="1" customFormat="1" ht="13.5" customHeight="1">
      <c r="A42" s="31" t="s">
        <v>86</v>
      </c>
      <c r="B42" s="31"/>
      <c r="C42" s="31"/>
      <c r="D42" s="31"/>
      <c r="E42" s="31"/>
      <c r="F42" s="31"/>
      <c r="G42" s="32" t="s">
        <v>68</v>
      </c>
      <c r="H42" s="32"/>
      <c r="I42" s="32" t="s">
        <v>89</v>
      </c>
      <c r="J42" s="32"/>
      <c r="K42" s="33" t="s">
        <v>87</v>
      </c>
      <c r="L42" s="33"/>
      <c r="M42" s="34">
        <f>30000</f>
        <v>30000</v>
      </c>
      <c r="N42" s="34"/>
      <c r="O42" s="35" t="s">
        <v>38</v>
      </c>
      <c r="P42" s="35"/>
      <c r="Q42" s="35"/>
      <c r="R42" s="35"/>
      <c r="S42" s="35"/>
      <c r="T42" s="36">
        <f>30000</f>
        <v>30000</v>
      </c>
      <c r="U42" s="36"/>
    </row>
    <row r="43" spans="1:21" s="1" customFormat="1" ht="13.5" customHeight="1">
      <c r="A43" s="31" t="s">
        <v>93</v>
      </c>
      <c r="B43" s="31"/>
      <c r="C43" s="31"/>
      <c r="D43" s="31"/>
      <c r="E43" s="31"/>
      <c r="F43" s="31"/>
      <c r="G43" s="32" t="s">
        <v>68</v>
      </c>
      <c r="H43" s="32"/>
      <c r="I43" s="32" t="s">
        <v>89</v>
      </c>
      <c r="J43" s="32"/>
      <c r="K43" s="33" t="s">
        <v>94</v>
      </c>
      <c r="L43" s="33"/>
      <c r="M43" s="34">
        <f>15000</f>
        <v>15000</v>
      </c>
      <c r="N43" s="34"/>
      <c r="O43" s="35" t="s">
        <v>38</v>
      </c>
      <c r="P43" s="35"/>
      <c r="Q43" s="35"/>
      <c r="R43" s="35"/>
      <c r="S43" s="35"/>
      <c r="T43" s="36">
        <f>15000</f>
        <v>15000</v>
      </c>
      <c r="U43" s="36"/>
    </row>
    <row r="44" spans="1:21" s="1" customFormat="1" ht="13.5" customHeight="1">
      <c r="A44" s="31" t="s">
        <v>95</v>
      </c>
      <c r="B44" s="31"/>
      <c r="C44" s="31"/>
      <c r="D44" s="31"/>
      <c r="E44" s="31"/>
      <c r="F44" s="31"/>
      <c r="G44" s="32" t="s">
        <v>68</v>
      </c>
      <c r="H44" s="32"/>
      <c r="I44" s="32" t="s">
        <v>89</v>
      </c>
      <c r="J44" s="32"/>
      <c r="K44" s="33" t="s">
        <v>96</v>
      </c>
      <c r="L44" s="33"/>
      <c r="M44" s="34">
        <f>20000</f>
        <v>20000</v>
      </c>
      <c r="N44" s="34"/>
      <c r="O44" s="35" t="s">
        <v>38</v>
      </c>
      <c r="P44" s="35"/>
      <c r="Q44" s="35"/>
      <c r="R44" s="35"/>
      <c r="S44" s="35"/>
      <c r="T44" s="36">
        <f>20000</f>
        <v>20000</v>
      </c>
      <c r="U44" s="36"/>
    </row>
    <row r="45" spans="1:21" s="1" customFormat="1" ht="13.5" customHeight="1">
      <c r="A45" s="31" t="s">
        <v>97</v>
      </c>
      <c r="B45" s="31"/>
      <c r="C45" s="31"/>
      <c r="D45" s="31"/>
      <c r="E45" s="31"/>
      <c r="F45" s="31"/>
      <c r="G45" s="32" t="s">
        <v>68</v>
      </c>
      <c r="H45" s="32"/>
      <c r="I45" s="32" t="s">
        <v>89</v>
      </c>
      <c r="J45" s="32"/>
      <c r="K45" s="33" t="s">
        <v>98</v>
      </c>
      <c r="L45" s="33"/>
      <c r="M45" s="34">
        <f>600000</f>
        <v>600000</v>
      </c>
      <c r="N45" s="34"/>
      <c r="O45" s="35" t="s">
        <v>38</v>
      </c>
      <c r="P45" s="35"/>
      <c r="Q45" s="35"/>
      <c r="R45" s="35"/>
      <c r="S45" s="35"/>
      <c r="T45" s="36">
        <f>600000</f>
        <v>600000</v>
      </c>
      <c r="U45" s="36"/>
    </row>
    <row r="46" spans="1:21" s="1" customFormat="1" ht="13.5" customHeight="1">
      <c r="A46" s="31" t="s">
        <v>93</v>
      </c>
      <c r="B46" s="31"/>
      <c r="C46" s="31"/>
      <c r="D46" s="31"/>
      <c r="E46" s="31"/>
      <c r="F46" s="31"/>
      <c r="G46" s="32" t="s">
        <v>68</v>
      </c>
      <c r="H46" s="32"/>
      <c r="I46" s="32" t="s">
        <v>99</v>
      </c>
      <c r="J46" s="32"/>
      <c r="K46" s="33" t="s">
        <v>94</v>
      </c>
      <c r="L46" s="33"/>
      <c r="M46" s="34">
        <f>15000</f>
        <v>15000</v>
      </c>
      <c r="N46" s="34"/>
      <c r="O46" s="35" t="s">
        <v>38</v>
      </c>
      <c r="P46" s="35"/>
      <c r="Q46" s="35"/>
      <c r="R46" s="35"/>
      <c r="S46" s="35"/>
      <c r="T46" s="36">
        <f>15000</f>
        <v>15000</v>
      </c>
      <c r="U46" s="36"/>
    </row>
    <row r="47" spans="1:21" s="1" customFormat="1" ht="13.5" customHeight="1">
      <c r="A47" s="31" t="s">
        <v>93</v>
      </c>
      <c r="B47" s="31"/>
      <c r="C47" s="31"/>
      <c r="D47" s="31"/>
      <c r="E47" s="31"/>
      <c r="F47" s="31"/>
      <c r="G47" s="32" t="s">
        <v>68</v>
      </c>
      <c r="H47" s="32"/>
      <c r="I47" s="32" t="s">
        <v>100</v>
      </c>
      <c r="J47" s="32"/>
      <c r="K47" s="33" t="s">
        <v>94</v>
      </c>
      <c r="L47" s="33"/>
      <c r="M47" s="34">
        <f>20000</f>
        <v>20000</v>
      </c>
      <c r="N47" s="34"/>
      <c r="O47" s="35" t="s">
        <v>38</v>
      </c>
      <c r="P47" s="35"/>
      <c r="Q47" s="35"/>
      <c r="R47" s="35"/>
      <c r="S47" s="35"/>
      <c r="T47" s="36">
        <f>20000</f>
        <v>20000</v>
      </c>
      <c r="U47" s="36"/>
    </row>
    <row r="48" spans="1:21" s="1" customFormat="1" ht="13.5" customHeight="1">
      <c r="A48" s="31" t="s">
        <v>101</v>
      </c>
      <c r="B48" s="31"/>
      <c r="C48" s="31"/>
      <c r="D48" s="31"/>
      <c r="E48" s="31"/>
      <c r="F48" s="31"/>
      <c r="G48" s="32" t="s">
        <v>68</v>
      </c>
      <c r="H48" s="32"/>
      <c r="I48" s="32" t="s">
        <v>102</v>
      </c>
      <c r="J48" s="32"/>
      <c r="K48" s="33" t="s">
        <v>103</v>
      </c>
      <c r="L48" s="33"/>
      <c r="M48" s="34">
        <f>24985.08</f>
        <v>24985.08</v>
      </c>
      <c r="N48" s="34"/>
      <c r="O48" s="35" t="s">
        <v>38</v>
      </c>
      <c r="P48" s="35"/>
      <c r="Q48" s="35"/>
      <c r="R48" s="35"/>
      <c r="S48" s="35"/>
      <c r="T48" s="36">
        <f>24985.08</f>
        <v>24985.08</v>
      </c>
      <c r="U48" s="36"/>
    </row>
    <row r="49" spans="1:21" s="1" customFormat="1" ht="13.5" customHeight="1">
      <c r="A49" s="31" t="s">
        <v>69</v>
      </c>
      <c r="B49" s="31"/>
      <c r="C49" s="31"/>
      <c r="D49" s="31"/>
      <c r="E49" s="31"/>
      <c r="F49" s="31"/>
      <c r="G49" s="32" t="s">
        <v>68</v>
      </c>
      <c r="H49" s="32"/>
      <c r="I49" s="32" t="s">
        <v>104</v>
      </c>
      <c r="J49" s="32"/>
      <c r="K49" s="33" t="s">
        <v>71</v>
      </c>
      <c r="L49" s="33"/>
      <c r="M49" s="34">
        <f>129032</f>
        <v>129032</v>
      </c>
      <c r="N49" s="34"/>
      <c r="O49" s="35" t="s">
        <v>38</v>
      </c>
      <c r="P49" s="35"/>
      <c r="Q49" s="35"/>
      <c r="R49" s="35"/>
      <c r="S49" s="35"/>
      <c r="T49" s="36">
        <f>129032</f>
        <v>129032</v>
      </c>
      <c r="U49" s="36"/>
    </row>
    <row r="50" spans="1:21" s="1" customFormat="1" ht="13.5" customHeight="1">
      <c r="A50" s="31" t="s">
        <v>72</v>
      </c>
      <c r="B50" s="31"/>
      <c r="C50" s="31"/>
      <c r="D50" s="31"/>
      <c r="E50" s="31"/>
      <c r="F50" s="31"/>
      <c r="G50" s="32" t="s">
        <v>68</v>
      </c>
      <c r="H50" s="32"/>
      <c r="I50" s="32" t="s">
        <v>105</v>
      </c>
      <c r="J50" s="32"/>
      <c r="K50" s="33" t="s">
        <v>74</v>
      </c>
      <c r="L50" s="33"/>
      <c r="M50" s="34">
        <f>38968</f>
        <v>38968</v>
      </c>
      <c r="N50" s="34"/>
      <c r="O50" s="35" t="s">
        <v>38</v>
      </c>
      <c r="P50" s="35"/>
      <c r="Q50" s="35"/>
      <c r="R50" s="35"/>
      <c r="S50" s="35"/>
      <c r="T50" s="36">
        <f>38968</f>
        <v>38968</v>
      </c>
      <c r="U50" s="36"/>
    </row>
    <row r="51" spans="1:21" s="1" customFormat="1" ht="13.5" customHeight="1">
      <c r="A51" s="31" t="s">
        <v>69</v>
      </c>
      <c r="B51" s="31"/>
      <c r="C51" s="31"/>
      <c r="D51" s="31"/>
      <c r="E51" s="31"/>
      <c r="F51" s="31"/>
      <c r="G51" s="32" t="s">
        <v>68</v>
      </c>
      <c r="H51" s="32"/>
      <c r="I51" s="32" t="s">
        <v>106</v>
      </c>
      <c r="J51" s="32"/>
      <c r="K51" s="33" t="s">
        <v>71</v>
      </c>
      <c r="L51" s="33"/>
      <c r="M51" s="34">
        <f>3840</f>
        <v>3840</v>
      </c>
      <c r="N51" s="34"/>
      <c r="O51" s="35" t="s">
        <v>38</v>
      </c>
      <c r="P51" s="35"/>
      <c r="Q51" s="35"/>
      <c r="R51" s="35"/>
      <c r="S51" s="35"/>
      <c r="T51" s="36">
        <f>3840</f>
        <v>3840</v>
      </c>
      <c r="U51" s="36"/>
    </row>
    <row r="52" spans="1:21" s="1" customFormat="1" ht="13.5" customHeight="1">
      <c r="A52" s="31" t="s">
        <v>72</v>
      </c>
      <c r="B52" s="31"/>
      <c r="C52" s="31"/>
      <c r="D52" s="31"/>
      <c r="E52" s="31"/>
      <c r="F52" s="31"/>
      <c r="G52" s="32" t="s">
        <v>68</v>
      </c>
      <c r="H52" s="32"/>
      <c r="I52" s="32" t="s">
        <v>107</v>
      </c>
      <c r="J52" s="32"/>
      <c r="K52" s="33" t="s">
        <v>74</v>
      </c>
      <c r="L52" s="33"/>
      <c r="M52" s="34">
        <f>1160</f>
        <v>1160</v>
      </c>
      <c r="N52" s="34"/>
      <c r="O52" s="35" t="s">
        <v>38</v>
      </c>
      <c r="P52" s="35"/>
      <c r="Q52" s="35"/>
      <c r="R52" s="35"/>
      <c r="S52" s="35"/>
      <c r="T52" s="36">
        <f>1160</f>
        <v>1160</v>
      </c>
      <c r="U52" s="36"/>
    </row>
    <row r="53" spans="1:21" s="1" customFormat="1" ht="13.5" customHeight="1">
      <c r="A53" s="31" t="s">
        <v>86</v>
      </c>
      <c r="B53" s="31"/>
      <c r="C53" s="31"/>
      <c r="D53" s="31"/>
      <c r="E53" s="31"/>
      <c r="F53" s="31"/>
      <c r="G53" s="32" t="s">
        <v>68</v>
      </c>
      <c r="H53" s="32"/>
      <c r="I53" s="32" t="s">
        <v>108</v>
      </c>
      <c r="J53" s="32"/>
      <c r="K53" s="33" t="s">
        <v>87</v>
      </c>
      <c r="L53" s="33"/>
      <c r="M53" s="34">
        <f>100000</f>
        <v>100000</v>
      </c>
      <c r="N53" s="34"/>
      <c r="O53" s="35" t="s">
        <v>38</v>
      </c>
      <c r="P53" s="35"/>
      <c r="Q53" s="35"/>
      <c r="R53" s="35"/>
      <c r="S53" s="35"/>
      <c r="T53" s="36">
        <f>100000</f>
        <v>100000</v>
      </c>
      <c r="U53" s="36"/>
    </row>
    <row r="54" spans="1:21" s="1" customFormat="1" ht="13.5" customHeight="1">
      <c r="A54" s="31" t="s">
        <v>97</v>
      </c>
      <c r="B54" s="31"/>
      <c r="C54" s="31"/>
      <c r="D54" s="31"/>
      <c r="E54" s="31"/>
      <c r="F54" s="31"/>
      <c r="G54" s="32" t="s">
        <v>68</v>
      </c>
      <c r="H54" s="32"/>
      <c r="I54" s="32" t="s">
        <v>109</v>
      </c>
      <c r="J54" s="32"/>
      <c r="K54" s="33" t="s">
        <v>98</v>
      </c>
      <c r="L54" s="33"/>
      <c r="M54" s="34">
        <f>30000</f>
        <v>30000</v>
      </c>
      <c r="N54" s="34"/>
      <c r="O54" s="35" t="s">
        <v>38</v>
      </c>
      <c r="P54" s="35"/>
      <c r="Q54" s="35"/>
      <c r="R54" s="35"/>
      <c r="S54" s="35"/>
      <c r="T54" s="36">
        <f>30000</f>
        <v>30000</v>
      </c>
      <c r="U54" s="36"/>
    </row>
    <row r="55" spans="1:21" s="1" customFormat="1" ht="13.5" customHeight="1">
      <c r="A55" s="31" t="s">
        <v>91</v>
      </c>
      <c r="B55" s="31"/>
      <c r="C55" s="31"/>
      <c r="D55" s="31"/>
      <c r="E55" s="31"/>
      <c r="F55" s="31"/>
      <c r="G55" s="32" t="s">
        <v>68</v>
      </c>
      <c r="H55" s="32"/>
      <c r="I55" s="32" t="s">
        <v>110</v>
      </c>
      <c r="J55" s="32"/>
      <c r="K55" s="33" t="s">
        <v>92</v>
      </c>
      <c r="L55" s="33"/>
      <c r="M55" s="34">
        <f>19400</f>
        <v>19400</v>
      </c>
      <c r="N55" s="34"/>
      <c r="O55" s="35" t="s">
        <v>38</v>
      </c>
      <c r="P55" s="35"/>
      <c r="Q55" s="35"/>
      <c r="R55" s="35"/>
      <c r="S55" s="35"/>
      <c r="T55" s="36">
        <f>19400</f>
        <v>19400</v>
      </c>
      <c r="U55" s="36"/>
    </row>
    <row r="56" spans="1:21" s="1" customFormat="1" ht="13.5" customHeight="1">
      <c r="A56" s="31" t="s">
        <v>86</v>
      </c>
      <c r="B56" s="31"/>
      <c r="C56" s="31"/>
      <c r="D56" s="31"/>
      <c r="E56" s="31"/>
      <c r="F56" s="31"/>
      <c r="G56" s="32" t="s">
        <v>68</v>
      </c>
      <c r="H56" s="32"/>
      <c r="I56" s="32" t="s">
        <v>111</v>
      </c>
      <c r="J56" s="32"/>
      <c r="K56" s="33" t="s">
        <v>87</v>
      </c>
      <c r="L56" s="33"/>
      <c r="M56" s="34">
        <f>8000</f>
        <v>8000</v>
      </c>
      <c r="N56" s="34"/>
      <c r="O56" s="35" t="s">
        <v>38</v>
      </c>
      <c r="P56" s="35"/>
      <c r="Q56" s="35"/>
      <c r="R56" s="35"/>
      <c r="S56" s="35"/>
      <c r="T56" s="36">
        <f>8000</f>
        <v>8000</v>
      </c>
      <c r="U56" s="36"/>
    </row>
    <row r="57" spans="1:21" s="1" customFormat="1" ht="13.5" customHeight="1">
      <c r="A57" s="31" t="s">
        <v>86</v>
      </c>
      <c r="B57" s="31"/>
      <c r="C57" s="31"/>
      <c r="D57" s="31"/>
      <c r="E57" s="31"/>
      <c r="F57" s="31"/>
      <c r="G57" s="32" t="s">
        <v>68</v>
      </c>
      <c r="H57" s="32"/>
      <c r="I57" s="32" t="s">
        <v>112</v>
      </c>
      <c r="J57" s="32"/>
      <c r="K57" s="33" t="s">
        <v>87</v>
      </c>
      <c r="L57" s="33"/>
      <c r="M57" s="34">
        <f>42000</f>
        <v>42000</v>
      </c>
      <c r="N57" s="34"/>
      <c r="O57" s="35" t="s">
        <v>38</v>
      </c>
      <c r="P57" s="35"/>
      <c r="Q57" s="35"/>
      <c r="R57" s="35"/>
      <c r="S57" s="35"/>
      <c r="T57" s="36">
        <f>42000</f>
        <v>42000</v>
      </c>
      <c r="U57" s="36"/>
    </row>
    <row r="58" spans="1:21" s="1" customFormat="1" ht="13.5" customHeight="1">
      <c r="A58" s="31" t="s">
        <v>69</v>
      </c>
      <c r="B58" s="31"/>
      <c r="C58" s="31"/>
      <c r="D58" s="31"/>
      <c r="E58" s="31"/>
      <c r="F58" s="31"/>
      <c r="G58" s="32" t="s">
        <v>68</v>
      </c>
      <c r="H58" s="32"/>
      <c r="I58" s="32" t="s">
        <v>113</v>
      </c>
      <c r="J58" s="32"/>
      <c r="K58" s="33" t="s">
        <v>71</v>
      </c>
      <c r="L58" s="33"/>
      <c r="M58" s="34">
        <f>22888</f>
        <v>22888</v>
      </c>
      <c r="N58" s="34"/>
      <c r="O58" s="35" t="s">
        <v>38</v>
      </c>
      <c r="P58" s="35"/>
      <c r="Q58" s="35"/>
      <c r="R58" s="35"/>
      <c r="S58" s="35"/>
      <c r="T58" s="36">
        <f>22888</f>
        <v>22888</v>
      </c>
      <c r="U58" s="36"/>
    </row>
    <row r="59" spans="1:21" s="1" customFormat="1" ht="13.5" customHeight="1">
      <c r="A59" s="31" t="s">
        <v>72</v>
      </c>
      <c r="B59" s="31"/>
      <c r="C59" s="31"/>
      <c r="D59" s="31"/>
      <c r="E59" s="31"/>
      <c r="F59" s="31"/>
      <c r="G59" s="32" t="s">
        <v>68</v>
      </c>
      <c r="H59" s="32"/>
      <c r="I59" s="32" t="s">
        <v>114</v>
      </c>
      <c r="J59" s="32"/>
      <c r="K59" s="33" t="s">
        <v>74</v>
      </c>
      <c r="L59" s="33"/>
      <c r="M59" s="34">
        <f>6912</f>
        <v>6912</v>
      </c>
      <c r="N59" s="34"/>
      <c r="O59" s="35" t="s">
        <v>38</v>
      </c>
      <c r="P59" s="35"/>
      <c r="Q59" s="35"/>
      <c r="R59" s="35"/>
      <c r="S59" s="35"/>
      <c r="T59" s="36">
        <f>6912</f>
        <v>6912</v>
      </c>
      <c r="U59" s="36"/>
    </row>
    <row r="60" spans="1:21" s="1" customFormat="1" ht="13.5" customHeight="1">
      <c r="A60" s="31" t="s">
        <v>91</v>
      </c>
      <c r="B60" s="31"/>
      <c r="C60" s="31"/>
      <c r="D60" s="31"/>
      <c r="E60" s="31"/>
      <c r="F60" s="31"/>
      <c r="G60" s="32" t="s">
        <v>68</v>
      </c>
      <c r="H60" s="32"/>
      <c r="I60" s="32" t="s">
        <v>115</v>
      </c>
      <c r="J60" s="32"/>
      <c r="K60" s="33" t="s">
        <v>92</v>
      </c>
      <c r="L60" s="33"/>
      <c r="M60" s="34">
        <f>1800000</f>
        <v>1800000</v>
      </c>
      <c r="N60" s="34"/>
      <c r="O60" s="35" t="s">
        <v>38</v>
      </c>
      <c r="P60" s="35"/>
      <c r="Q60" s="35"/>
      <c r="R60" s="35"/>
      <c r="S60" s="35"/>
      <c r="T60" s="36">
        <f>1800000</f>
        <v>1800000</v>
      </c>
      <c r="U60" s="36"/>
    </row>
    <row r="61" spans="1:21" s="1" customFormat="1" ht="13.5" customHeight="1">
      <c r="A61" s="31" t="s">
        <v>91</v>
      </c>
      <c r="B61" s="31"/>
      <c r="C61" s="31"/>
      <c r="D61" s="31"/>
      <c r="E61" s="31"/>
      <c r="F61" s="31"/>
      <c r="G61" s="32" t="s">
        <v>68</v>
      </c>
      <c r="H61" s="32"/>
      <c r="I61" s="32" t="s">
        <v>116</v>
      </c>
      <c r="J61" s="32"/>
      <c r="K61" s="33" t="s">
        <v>92</v>
      </c>
      <c r="L61" s="33"/>
      <c r="M61" s="34">
        <f>300000</f>
        <v>300000</v>
      </c>
      <c r="N61" s="34"/>
      <c r="O61" s="35" t="s">
        <v>38</v>
      </c>
      <c r="P61" s="35"/>
      <c r="Q61" s="35"/>
      <c r="R61" s="35"/>
      <c r="S61" s="35"/>
      <c r="T61" s="36">
        <f>300000</f>
        <v>300000</v>
      </c>
      <c r="U61" s="36"/>
    </row>
    <row r="62" spans="1:21" s="1" customFormat="1" ht="13.5" customHeight="1">
      <c r="A62" s="31" t="s">
        <v>97</v>
      </c>
      <c r="B62" s="31"/>
      <c r="C62" s="31"/>
      <c r="D62" s="31"/>
      <c r="E62" s="31"/>
      <c r="F62" s="31"/>
      <c r="G62" s="32" t="s">
        <v>68</v>
      </c>
      <c r="H62" s="32"/>
      <c r="I62" s="32" t="s">
        <v>117</v>
      </c>
      <c r="J62" s="32"/>
      <c r="K62" s="33" t="s">
        <v>98</v>
      </c>
      <c r="L62" s="33"/>
      <c r="M62" s="34">
        <f>20000</f>
        <v>20000</v>
      </c>
      <c r="N62" s="34"/>
      <c r="O62" s="35" t="s">
        <v>38</v>
      </c>
      <c r="P62" s="35"/>
      <c r="Q62" s="35"/>
      <c r="R62" s="35"/>
      <c r="S62" s="35"/>
      <c r="T62" s="36">
        <f>20000</f>
        <v>20000</v>
      </c>
      <c r="U62" s="36"/>
    </row>
    <row r="63" spans="1:21" s="1" customFormat="1" ht="13.5" customHeight="1">
      <c r="A63" s="31" t="s">
        <v>101</v>
      </c>
      <c r="B63" s="31"/>
      <c r="C63" s="31"/>
      <c r="D63" s="31"/>
      <c r="E63" s="31"/>
      <c r="F63" s="31"/>
      <c r="G63" s="32" t="s">
        <v>68</v>
      </c>
      <c r="H63" s="32"/>
      <c r="I63" s="32" t="s">
        <v>118</v>
      </c>
      <c r="J63" s="32"/>
      <c r="K63" s="33" t="s">
        <v>103</v>
      </c>
      <c r="L63" s="33"/>
      <c r="M63" s="34">
        <f>750306</f>
        <v>750306</v>
      </c>
      <c r="N63" s="34"/>
      <c r="O63" s="35" t="s">
        <v>38</v>
      </c>
      <c r="P63" s="35"/>
      <c r="Q63" s="35"/>
      <c r="R63" s="35"/>
      <c r="S63" s="35"/>
      <c r="T63" s="36">
        <f>750306</f>
        <v>750306</v>
      </c>
      <c r="U63" s="36"/>
    </row>
    <row r="64" spans="1:21" s="1" customFormat="1" ht="13.5" customHeight="1">
      <c r="A64" s="31" t="s">
        <v>91</v>
      </c>
      <c r="B64" s="31"/>
      <c r="C64" s="31"/>
      <c r="D64" s="31"/>
      <c r="E64" s="31"/>
      <c r="F64" s="31"/>
      <c r="G64" s="32" t="s">
        <v>68</v>
      </c>
      <c r="H64" s="32"/>
      <c r="I64" s="32" t="s">
        <v>119</v>
      </c>
      <c r="J64" s="32"/>
      <c r="K64" s="33" t="s">
        <v>92</v>
      </c>
      <c r="L64" s="33"/>
      <c r="M64" s="34">
        <f>281348</f>
        <v>281348</v>
      </c>
      <c r="N64" s="34"/>
      <c r="O64" s="35" t="s">
        <v>38</v>
      </c>
      <c r="P64" s="35"/>
      <c r="Q64" s="35"/>
      <c r="R64" s="35"/>
      <c r="S64" s="35"/>
      <c r="T64" s="36">
        <f>281348</f>
        <v>281348</v>
      </c>
      <c r="U64" s="36"/>
    </row>
    <row r="65" spans="1:21" s="1" customFormat="1" ht="13.5" customHeight="1">
      <c r="A65" s="31" t="s">
        <v>91</v>
      </c>
      <c r="B65" s="31"/>
      <c r="C65" s="31"/>
      <c r="D65" s="31"/>
      <c r="E65" s="31"/>
      <c r="F65" s="31"/>
      <c r="G65" s="32" t="s">
        <v>68</v>
      </c>
      <c r="H65" s="32"/>
      <c r="I65" s="32" t="s">
        <v>120</v>
      </c>
      <c r="J65" s="32"/>
      <c r="K65" s="33" t="s">
        <v>92</v>
      </c>
      <c r="L65" s="33"/>
      <c r="M65" s="34">
        <f>149400</f>
        <v>149400</v>
      </c>
      <c r="N65" s="34"/>
      <c r="O65" s="35" t="s">
        <v>38</v>
      </c>
      <c r="P65" s="35"/>
      <c r="Q65" s="35"/>
      <c r="R65" s="35"/>
      <c r="S65" s="35"/>
      <c r="T65" s="36">
        <f>149400</f>
        <v>149400</v>
      </c>
      <c r="U65" s="36"/>
    </row>
    <row r="66" spans="1:21" s="1" customFormat="1" ht="13.5" customHeight="1">
      <c r="A66" s="31" t="s">
        <v>121</v>
      </c>
      <c r="B66" s="31"/>
      <c r="C66" s="31"/>
      <c r="D66" s="31"/>
      <c r="E66" s="31"/>
      <c r="F66" s="31"/>
      <c r="G66" s="32" t="s">
        <v>68</v>
      </c>
      <c r="H66" s="32"/>
      <c r="I66" s="32" t="s">
        <v>122</v>
      </c>
      <c r="J66" s="32"/>
      <c r="K66" s="33" t="s">
        <v>123</v>
      </c>
      <c r="L66" s="33"/>
      <c r="M66" s="34">
        <f>119340.9</f>
        <v>119340.9</v>
      </c>
      <c r="N66" s="34"/>
      <c r="O66" s="35" t="s">
        <v>38</v>
      </c>
      <c r="P66" s="35"/>
      <c r="Q66" s="35"/>
      <c r="R66" s="35"/>
      <c r="S66" s="35"/>
      <c r="T66" s="36">
        <f>119340.9</f>
        <v>119340.9</v>
      </c>
      <c r="U66" s="36"/>
    </row>
    <row r="67" spans="1:21" s="1" customFormat="1" ht="13.5" customHeight="1">
      <c r="A67" s="31" t="s">
        <v>88</v>
      </c>
      <c r="B67" s="31"/>
      <c r="C67" s="31"/>
      <c r="D67" s="31"/>
      <c r="E67" s="31"/>
      <c r="F67" s="31"/>
      <c r="G67" s="32" t="s">
        <v>68</v>
      </c>
      <c r="H67" s="32"/>
      <c r="I67" s="32" t="s">
        <v>122</v>
      </c>
      <c r="J67" s="32"/>
      <c r="K67" s="33" t="s">
        <v>90</v>
      </c>
      <c r="L67" s="33"/>
      <c r="M67" s="34">
        <f>1548518.76</f>
        <v>1548518.76</v>
      </c>
      <c r="N67" s="34"/>
      <c r="O67" s="35" t="s">
        <v>38</v>
      </c>
      <c r="P67" s="35"/>
      <c r="Q67" s="35"/>
      <c r="R67" s="35"/>
      <c r="S67" s="35"/>
      <c r="T67" s="36">
        <f>1548518.76</f>
        <v>1548518.76</v>
      </c>
      <c r="U67" s="36"/>
    </row>
    <row r="68" spans="1:21" s="1" customFormat="1" ht="13.5" customHeight="1">
      <c r="A68" s="31" t="s">
        <v>91</v>
      </c>
      <c r="B68" s="31"/>
      <c r="C68" s="31"/>
      <c r="D68" s="31"/>
      <c r="E68" s="31"/>
      <c r="F68" s="31"/>
      <c r="G68" s="32" t="s">
        <v>68</v>
      </c>
      <c r="H68" s="32"/>
      <c r="I68" s="32" t="s">
        <v>122</v>
      </c>
      <c r="J68" s="32"/>
      <c r="K68" s="33" t="s">
        <v>92</v>
      </c>
      <c r="L68" s="33"/>
      <c r="M68" s="34">
        <f>3514466</f>
        <v>3514466</v>
      </c>
      <c r="N68" s="34"/>
      <c r="O68" s="35" t="s">
        <v>38</v>
      </c>
      <c r="P68" s="35"/>
      <c r="Q68" s="35"/>
      <c r="R68" s="35"/>
      <c r="S68" s="35"/>
      <c r="T68" s="36">
        <f>3514466</f>
        <v>3514466</v>
      </c>
      <c r="U68" s="36"/>
    </row>
    <row r="69" spans="1:21" s="1" customFormat="1" ht="13.5" customHeight="1">
      <c r="A69" s="31" t="s">
        <v>69</v>
      </c>
      <c r="B69" s="31"/>
      <c r="C69" s="31"/>
      <c r="D69" s="31"/>
      <c r="E69" s="31"/>
      <c r="F69" s="31"/>
      <c r="G69" s="32" t="s">
        <v>68</v>
      </c>
      <c r="H69" s="32"/>
      <c r="I69" s="32" t="s">
        <v>124</v>
      </c>
      <c r="J69" s="32"/>
      <c r="K69" s="33" t="s">
        <v>71</v>
      </c>
      <c r="L69" s="33"/>
      <c r="M69" s="34">
        <f>3688778</f>
        <v>3688778</v>
      </c>
      <c r="N69" s="34"/>
      <c r="O69" s="35" t="s">
        <v>38</v>
      </c>
      <c r="P69" s="35"/>
      <c r="Q69" s="35"/>
      <c r="R69" s="35"/>
      <c r="S69" s="35"/>
      <c r="T69" s="36">
        <f>3688778</f>
        <v>3688778</v>
      </c>
      <c r="U69" s="36"/>
    </row>
    <row r="70" spans="1:21" s="1" customFormat="1" ht="13.5" customHeight="1">
      <c r="A70" s="31" t="s">
        <v>76</v>
      </c>
      <c r="B70" s="31"/>
      <c r="C70" s="31"/>
      <c r="D70" s="31"/>
      <c r="E70" s="31"/>
      <c r="F70" s="31"/>
      <c r="G70" s="32" t="s">
        <v>68</v>
      </c>
      <c r="H70" s="32"/>
      <c r="I70" s="32" t="s">
        <v>125</v>
      </c>
      <c r="J70" s="32"/>
      <c r="K70" s="33" t="s">
        <v>78</v>
      </c>
      <c r="L70" s="33"/>
      <c r="M70" s="34">
        <f>30000</f>
        <v>30000</v>
      </c>
      <c r="N70" s="34"/>
      <c r="O70" s="35" t="s">
        <v>38</v>
      </c>
      <c r="P70" s="35"/>
      <c r="Q70" s="35"/>
      <c r="R70" s="35"/>
      <c r="S70" s="35"/>
      <c r="T70" s="36">
        <f>30000</f>
        <v>30000</v>
      </c>
      <c r="U70" s="36"/>
    </row>
    <row r="71" spans="1:21" s="1" customFormat="1" ht="13.5" customHeight="1">
      <c r="A71" s="31" t="s">
        <v>72</v>
      </c>
      <c r="B71" s="31"/>
      <c r="C71" s="31"/>
      <c r="D71" s="31"/>
      <c r="E71" s="31"/>
      <c r="F71" s="31"/>
      <c r="G71" s="32" t="s">
        <v>68</v>
      </c>
      <c r="H71" s="32"/>
      <c r="I71" s="32" t="s">
        <v>126</v>
      </c>
      <c r="J71" s="32"/>
      <c r="K71" s="33" t="s">
        <v>74</v>
      </c>
      <c r="L71" s="33"/>
      <c r="M71" s="34">
        <f>1114010</f>
        <v>1114010</v>
      </c>
      <c r="N71" s="34"/>
      <c r="O71" s="35" t="s">
        <v>38</v>
      </c>
      <c r="P71" s="35"/>
      <c r="Q71" s="35"/>
      <c r="R71" s="35"/>
      <c r="S71" s="35"/>
      <c r="T71" s="36">
        <f>1114010</f>
        <v>1114010</v>
      </c>
      <c r="U71" s="36"/>
    </row>
    <row r="72" spans="1:21" s="1" customFormat="1" ht="13.5" customHeight="1">
      <c r="A72" s="31" t="s">
        <v>83</v>
      </c>
      <c r="B72" s="31"/>
      <c r="C72" s="31"/>
      <c r="D72" s="31"/>
      <c r="E72" s="31"/>
      <c r="F72" s="31"/>
      <c r="G72" s="32" t="s">
        <v>68</v>
      </c>
      <c r="H72" s="32"/>
      <c r="I72" s="32" t="s">
        <v>127</v>
      </c>
      <c r="J72" s="32"/>
      <c r="K72" s="33" t="s">
        <v>85</v>
      </c>
      <c r="L72" s="33"/>
      <c r="M72" s="34">
        <f>147080</f>
        <v>147080</v>
      </c>
      <c r="N72" s="34"/>
      <c r="O72" s="35" t="s">
        <v>38</v>
      </c>
      <c r="P72" s="35"/>
      <c r="Q72" s="35"/>
      <c r="R72" s="35"/>
      <c r="S72" s="35"/>
      <c r="T72" s="36">
        <f>147080</f>
        <v>147080</v>
      </c>
      <c r="U72" s="36"/>
    </row>
    <row r="73" spans="1:21" s="1" customFormat="1" ht="13.5" customHeight="1">
      <c r="A73" s="31" t="s">
        <v>121</v>
      </c>
      <c r="B73" s="31"/>
      <c r="C73" s="31"/>
      <c r="D73" s="31"/>
      <c r="E73" s="31"/>
      <c r="F73" s="31"/>
      <c r="G73" s="32" t="s">
        <v>68</v>
      </c>
      <c r="H73" s="32"/>
      <c r="I73" s="32" t="s">
        <v>128</v>
      </c>
      <c r="J73" s="32"/>
      <c r="K73" s="33" t="s">
        <v>123</v>
      </c>
      <c r="L73" s="33"/>
      <c r="M73" s="34">
        <f>40000</f>
        <v>40000</v>
      </c>
      <c r="N73" s="34"/>
      <c r="O73" s="35" t="s">
        <v>38</v>
      </c>
      <c r="P73" s="35"/>
      <c r="Q73" s="35"/>
      <c r="R73" s="35"/>
      <c r="S73" s="35"/>
      <c r="T73" s="36">
        <f>40000</f>
        <v>40000</v>
      </c>
      <c r="U73" s="36"/>
    </row>
    <row r="74" spans="1:21" s="1" customFormat="1" ht="13.5" customHeight="1">
      <c r="A74" s="31" t="s">
        <v>88</v>
      </c>
      <c r="B74" s="31"/>
      <c r="C74" s="31"/>
      <c r="D74" s="31"/>
      <c r="E74" s="31"/>
      <c r="F74" s="31"/>
      <c r="G74" s="32" t="s">
        <v>68</v>
      </c>
      <c r="H74" s="32"/>
      <c r="I74" s="32" t="s">
        <v>128</v>
      </c>
      <c r="J74" s="32"/>
      <c r="K74" s="33" t="s">
        <v>90</v>
      </c>
      <c r="L74" s="33"/>
      <c r="M74" s="34">
        <f>911825.83</f>
        <v>911825.83</v>
      </c>
      <c r="N74" s="34"/>
      <c r="O74" s="35" t="s">
        <v>38</v>
      </c>
      <c r="P74" s="35"/>
      <c r="Q74" s="35"/>
      <c r="R74" s="35"/>
      <c r="S74" s="35"/>
      <c r="T74" s="36">
        <f>911825.83</f>
        <v>911825.83</v>
      </c>
      <c r="U74" s="36"/>
    </row>
    <row r="75" spans="1:21" s="1" customFormat="1" ht="13.5" customHeight="1">
      <c r="A75" s="31" t="s">
        <v>91</v>
      </c>
      <c r="B75" s="31"/>
      <c r="C75" s="31"/>
      <c r="D75" s="31"/>
      <c r="E75" s="31"/>
      <c r="F75" s="31"/>
      <c r="G75" s="32" t="s">
        <v>68</v>
      </c>
      <c r="H75" s="32"/>
      <c r="I75" s="32" t="s">
        <v>128</v>
      </c>
      <c r="J75" s="32"/>
      <c r="K75" s="33" t="s">
        <v>92</v>
      </c>
      <c r="L75" s="33"/>
      <c r="M75" s="34">
        <f>346505</f>
        <v>346505</v>
      </c>
      <c r="N75" s="34"/>
      <c r="O75" s="35" t="s">
        <v>38</v>
      </c>
      <c r="P75" s="35"/>
      <c r="Q75" s="35"/>
      <c r="R75" s="35"/>
      <c r="S75" s="35"/>
      <c r="T75" s="36">
        <f>346505</f>
        <v>346505</v>
      </c>
      <c r="U75" s="36"/>
    </row>
    <row r="76" spans="1:21" s="1" customFormat="1" ht="13.5" customHeight="1">
      <c r="A76" s="31" t="s">
        <v>86</v>
      </c>
      <c r="B76" s="31"/>
      <c r="C76" s="31"/>
      <c r="D76" s="31"/>
      <c r="E76" s="31"/>
      <c r="F76" s="31"/>
      <c r="G76" s="32" t="s">
        <v>68</v>
      </c>
      <c r="H76" s="32"/>
      <c r="I76" s="32" t="s">
        <v>128</v>
      </c>
      <c r="J76" s="32"/>
      <c r="K76" s="33" t="s">
        <v>87</v>
      </c>
      <c r="L76" s="33"/>
      <c r="M76" s="34">
        <f>143000</f>
        <v>143000</v>
      </c>
      <c r="N76" s="34"/>
      <c r="O76" s="35" t="s">
        <v>38</v>
      </c>
      <c r="P76" s="35"/>
      <c r="Q76" s="35"/>
      <c r="R76" s="35"/>
      <c r="S76" s="35"/>
      <c r="T76" s="36">
        <f>143000</f>
        <v>143000</v>
      </c>
      <c r="U76" s="36"/>
    </row>
    <row r="77" spans="1:21" s="1" customFormat="1" ht="13.5" customHeight="1">
      <c r="A77" s="31" t="s">
        <v>93</v>
      </c>
      <c r="B77" s="31"/>
      <c r="C77" s="31"/>
      <c r="D77" s="31"/>
      <c r="E77" s="31"/>
      <c r="F77" s="31"/>
      <c r="G77" s="32" t="s">
        <v>68</v>
      </c>
      <c r="H77" s="32"/>
      <c r="I77" s="32" t="s">
        <v>128</v>
      </c>
      <c r="J77" s="32"/>
      <c r="K77" s="33" t="s">
        <v>94</v>
      </c>
      <c r="L77" s="33"/>
      <c r="M77" s="34">
        <f>50000</f>
        <v>50000</v>
      </c>
      <c r="N77" s="34"/>
      <c r="O77" s="35" t="s">
        <v>38</v>
      </c>
      <c r="P77" s="35"/>
      <c r="Q77" s="35"/>
      <c r="R77" s="35"/>
      <c r="S77" s="35"/>
      <c r="T77" s="36">
        <f>50000</f>
        <v>50000</v>
      </c>
      <c r="U77" s="36"/>
    </row>
    <row r="78" spans="1:21" s="1" customFormat="1" ht="13.5" customHeight="1">
      <c r="A78" s="31" t="s">
        <v>95</v>
      </c>
      <c r="B78" s="31"/>
      <c r="C78" s="31"/>
      <c r="D78" s="31"/>
      <c r="E78" s="31"/>
      <c r="F78" s="31"/>
      <c r="G78" s="32" t="s">
        <v>68</v>
      </c>
      <c r="H78" s="32"/>
      <c r="I78" s="32" t="s">
        <v>128</v>
      </c>
      <c r="J78" s="32"/>
      <c r="K78" s="33" t="s">
        <v>96</v>
      </c>
      <c r="L78" s="33"/>
      <c r="M78" s="34">
        <f>60000</f>
        <v>60000</v>
      </c>
      <c r="N78" s="34"/>
      <c r="O78" s="35" t="s">
        <v>38</v>
      </c>
      <c r="P78" s="35"/>
      <c r="Q78" s="35"/>
      <c r="R78" s="35"/>
      <c r="S78" s="35"/>
      <c r="T78" s="36">
        <f>60000</f>
        <v>60000</v>
      </c>
      <c r="U78" s="36"/>
    </row>
    <row r="79" spans="1:21" s="1" customFormat="1" ht="13.5" customHeight="1">
      <c r="A79" s="31" t="s">
        <v>97</v>
      </c>
      <c r="B79" s="31"/>
      <c r="C79" s="31"/>
      <c r="D79" s="31"/>
      <c r="E79" s="31"/>
      <c r="F79" s="31"/>
      <c r="G79" s="32" t="s">
        <v>68</v>
      </c>
      <c r="H79" s="32"/>
      <c r="I79" s="32" t="s">
        <v>128</v>
      </c>
      <c r="J79" s="32"/>
      <c r="K79" s="33" t="s">
        <v>98</v>
      </c>
      <c r="L79" s="33"/>
      <c r="M79" s="34">
        <f>90000</f>
        <v>90000</v>
      </c>
      <c r="N79" s="34"/>
      <c r="O79" s="35" t="s">
        <v>38</v>
      </c>
      <c r="P79" s="35"/>
      <c r="Q79" s="35"/>
      <c r="R79" s="35"/>
      <c r="S79" s="35"/>
      <c r="T79" s="36">
        <f>90000</f>
        <v>90000</v>
      </c>
      <c r="U79" s="36"/>
    </row>
    <row r="80" spans="1:21" s="1" customFormat="1" ht="13.5" customHeight="1">
      <c r="A80" s="31" t="s">
        <v>93</v>
      </c>
      <c r="B80" s="31"/>
      <c r="C80" s="31"/>
      <c r="D80" s="31"/>
      <c r="E80" s="31"/>
      <c r="F80" s="31"/>
      <c r="G80" s="32" t="s">
        <v>68</v>
      </c>
      <c r="H80" s="32"/>
      <c r="I80" s="32" t="s">
        <v>129</v>
      </c>
      <c r="J80" s="32"/>
      <c r="K80" s="33" t="s">
        <v>94</v>
      </c>
      <c r="L80" s="33"/>
      <c r="M80" s="34">
        <f>70000</f>
        <v>70000</v>
      </c>
      <c r="N80" s="34"/>
      <c r="O80" s="35" t="s">
        <v>38</v>
      </c>
      <c r="P80" s="35"/>
      <c r="Q80" s="35"/>
      <c r="R80" s="35"/>
      <c r="S80" s="35"/>
      <c r="T80" s="36">
        <f>70000</f>
        <v>70000</v>
      </c>
      <c r="U80" s="36"/>
    </row>
    <row r="81" spans="1:21" s="1" customFormat="1" ht="13.5" customHeight="1">
      <c r="A81" s="31" t="s">
        <v>101</v>
      </c>
      <c r="B81" s="31"/>
      <c r="C81" s="31"/>
      <c r="D81" s="31"/>
      <c r="E81" s="31"/>
      <c r="F81" s="31"/>
      <c r="G81" s="32" t="s">
        <v>68</v>
      </c>
      <c r="H81" s="32"/>
      <c r="I81" s="32" t="s">
        <v>130</v>
      </c>
      <c r="J81" s="32"/>
      <c r="K81" s="33" t="s">
        <v>103</v>
      </c>
      <c r="L81" s="33"/>
      <c r="M81" s="34">
        <f>1222900</f>
        <v>1222900</v>
      </c>
      <c r="N81" s="34"/>
      <c r="O81" s="35" t="s">
        <v>38</v>
      </c>
      <c r="P81" s="35"/>
      <c r="Q81" s="35"/>
      <c r="R81" s="35"/>
      <c r="S81" s="35"/>
      <c r="T81" s="36">
        <f>1222900</f>
        <v>1222900</v>
      </c>
      <c r="U81" s="36"/>
    </row>
    <row r="82" spans="1:21" s="1" customFormat="1" ht="24" customHeight="1">
      <c r="A82" s="31" t="s">
        <v>131</v>
      </c>
      <c r="B82" s="31"/>
      <c r="C82" s="31"/>
      <c r="D82" s="31"/>
      <c r="E82" s="31"/>
      <c r="F82" s="31"/>
      <c r="G82" s="32" t="s">
        <v>68</v>
      </c>
      <c r="H82" s="32"/>
      <c r="I82" s="32" t="s">
        <v>132</v>
      </c>
      <c r="J82" s="32"/>
      <c r="K82" s="33" t="s">
        <v>133</v>
      </c>
      <c r="L82" s="33"/>
      <c r="M82" s="34">
        <f>120000</f>
        <v>120000</v>
      </c>
      <c r="N82" s="34"/>
      <c r="O82" s="35" t="s">
        <v>38</v>
      </c>
      <c r="P82" s="35"/>
      <c r="Q82" s="35"/>
      <c r="R82" s="35"/>
      <c r="S82" s="35"/>
      <c r="T82" s="36">
        <f>120000</f>
        <v>120000</v>
      </c>
      <c r="U82" s="36"/>
    </row>
    <row r="83" spans="1:21" s="1" customFormat="1" ht="13.5" customHeight="1">
      <c r="A83" s="31" t="s">
        <v>69</v>
      </c>
      <c r="B83" s="31"/>
      <c r="C83" s="31"/>
      <c r="D83" s="31"/>
      <c r="E83" s="31"/>
      <c r="F83" s="31"/>
      <c r="G83" s="32" t="s">
        <v>68</v>
      </c>
      <c r="H83" s="32"/>
      <c r="I83" s="32" t="s">
        <v>134</v>
      </c>
      <c r="J83" s="32"/>
      <c r="K83" s="33" t="s">
        <v>71</v>
      </c>
      <c r="L83" s="33"/>
      <c r="M83" s="34">
        <f>831011</f>
        <v>831011</v>
      </c>
      <c r="N83" s="34"/>
      <c r="O83" s="35" t="s">
        <v>38</v>
      </c>
      <c r="P83" s="35"/>
      <c r="Q83" s="35"/>
      <c r="R83" s="35"/>
      <c r="S83" s="35"/>
      <c r="T83" s="36">
        <f>831011</f>
        <v>831011</v>
      </c>
      <c r="U83" s="36"/>
    </row>
    <row r="84" spans="1:21" s="1" customFormat="1" ht="13.5" customHeight="1">
      <c r="A84" s="31" t="s">
        <v>76</v>
      </c>
      <c r="B84" s="31"/>
      <c r="C84" s="31"/>
      <c r="D84" s="31"/>
      <c r="E84" s="31"/>
      <c r="F84" s="31"/>
      <c r="G84" s="32" t="s">
        <v>68</v>
      </c>
      <c r="H84" s="32"/>
      <c r="I84" s="32" t="s">
        <v>135</v>
      </c>
      <c r="J84" s="32"/>
      <c r="K84" s="33" t="s">
        <v>78</v>
      </c>
      <c r="L84" s="33"/>
      <c r="M84" s="34">
        <f>20000</f>
        <v>20000</v>
      </c>
      <c r="N84" s="34"/>
      <c r="O84" s="35" t="s">
        <v>38</v>
      </c>
      <c r="P84" s="35"/>
      <c r="Q84" s="35"/>
      <c r="R84" s="35"/>
      <c r="S84" s="35"/>
      <c r="T84" s="36">
        <f>20000</f>
        <v>20000</v>
      </c>
      <c r="U84" s="36"/>
    </row>
    <row r="85" spans="1:21" s="1" customFormat="1" ht="13.5" customHeight="1">
      <c r="A85" s="31" t="s">
        <v>72</v>
      </c>
      <c r="B85" s="31"/>
      <c r="C85" s="31"/>
      <c r="D85" s="31"/>
      <c r="E85" s="31"/>
      <c r="F85" s="31"/>
      <c r="G85" s="32" t="s">
        <v>68</v>
      </c>
      <c r="H85" s="32"/>
      <c r="I85" s="32" t="s">
        <v>136</v>
      </c>
      <c r="J85" s="32"/>
      <c r="K85" s="33" t="s">
        <v>74</v>
      </c>
      <c r="L85" s="33"/>
      <c r="M85" s="34">
        <f>250965</f>
        <v>250965</v>
      </c>
      <c r="N85" s="34"/>
      <c r="O85" s="35" t="s">
        <v>38</v>
      </c>
      <c r="P85" s="35"/>
      <c r="Q85" s="35"/>
      <c r="R85" s="35"/>
      <c r="S85" s="35"/>
      <c r="T85" s="36">
        <f>250965</f>
        <v>250965</v>
      </c>
      <c r="U85" s="36"/>
    </row>
    <row r="86" spans="1:21" s="1" customFormat="1" ht="13.5" customHeight="1">
      <c r="A86" s="31" t="s">
        <v>121</v>
      </c>
      <c r="B86" s="31"/>
      <c r="C86" s="31"/>
      <c r="D86" s="31"/>
      <c r="E86" s="31"/>
      <c r="F86" s="31"/>
      <c r="G86" s="32" t="s">
        <v>68</v>
      </c>
      <c r="H86" s="32"/>
      <c r="I86" s="32" t="s">
        <v>137</v>
      </c>
      <c r="J86" s="32"/>
      <c r="K86" s="33" t="s">
        <v>123</v>
      </c>
      <c r="L86" s="33"/>
      <c r="M86" s="34">
        <f>20000</f>
        <v>20000</v>
      </c>
      <c r="N86" s="34"/>
      <c r="O86" s="35" t="s">
        <v>38</v>
      </c>
      <c r="P86" s="35"/>
      <c r="Q86" s="35"/>
      <c r="R86" s="35"/>
      <c r="S86" s="35"/>
      <c r="T86" s="36">
        <f>20000</f>
        <v>20000</v>
      </c>
      <c r="U86" s="36"/>
    </row>
    <row r="87" spans="1:21" s="1" customFormat="1" ht="13.5" customHeight="1">
      <c r="A87" s="31" t="s">
        <v>93</v>
      </c>
      <c r="B87" s="31"/>
      <c r="C87" s="31"/>
      <c r="D87" s="31"/>
      <c r="E87" s="31"/>
      <c r="F87" s="31"/>
      <c r="G87" s="32" t="s">
        <v>68</v>
      </c>
      <c r="H87" s="32"/>
      <c r="I87" s="32" t="s">
        <v>137</v>
      </c>
      <c r="J87" s="32"/>
      <c r="K87" s="33" t="s">
        <v>94</v>
      </c>
      <c r="L87" s="33"/>
      <c r="M87" s="34">
        <f>20000</f>
        <v>20000</v>
      </c>
      <c r="N87" s="34"/>
      <c r="O87" s="35" t="s">
        <v>38</v>
      </c>
      <c r="P87" s="35"/>
      <c r="Q87" s="35"/>
      <c r="R87" s="35"/>
      <c r="S87" s="35"/>
      <c r="T87" s="36">
        <f>20000</f>
        <v>20000</v>
      </c>
      <c r="U87" s="36"/>
    </row>
    <row r="88" spans="1:21" s="1" customFormat="1" ht="13.5" customHeight="1">
      <c r="A88" s="31" t="s">
        <v>95</v>
      </c>
      <c r="B88" s="31"/>
      <c r="C88" s="31"/>
      <c r="D88" s="31"/>
      <c r="E88" s="31"/>
      <c r="F88" s="31"/>
      <c r="G88" s="32" t="s">
        <v>68</v>
      </c>
      <c r="H88" s="32"/>
      <c r="I88" s="32" t="s">
        <v>137</v>
      </c>
      <c r="J88" s="32"/>
      <c r="K88" s="33" t="s">
        <v>96</v>
      </c>
      <c r="L88" s="33"/>
      <c r="M88" s="34">
        <f>120000</f>
        <v>120000</v>
      </c>
      <c r="N88" s="34"/>
      <c r="O88" s="35" t="s">
        <v>38</v>
      </c>
      <c r="P88" s="35"/>
      <c r="Q88" s="35"/>
      <c r="R88" s="35"/>
      <c r="S88" s="35"/>
      <c r="T88" s="36">
        <f>120000</f>
        <v>120000</v>
      </c>
      <c r="U88" s="36"/>
    </row>
    <row r="89" spans="1:21" s="1" customFormat="1" ht="13.5" customHeight="1">
      <c r="A89" s="31" t="s">
        <v>97</v>
      </c>
      <c r="B89" s="31"/>
      <c r="C89" s="31"/>
      <c r="D89" s="31"/>
      <c r="E89" s="31"/>
      <c r="F89" s="31"/>
      <c r="G89" s="32" t="s">
        <v>68</v>
      </c>
      <c r="H89" s="32"/>
      <c r="I89" s="32" t="s">
        <v>137</v>
      </c>
      <c r="J89" s="32"/>
      <c r="K89" s="33" t="s">
        <v>98</v>
      </c>
      <c r="L89" s="33"/>
      <c r="M89" s="34">
        <f>30000</f>
        <v>30000</v>
      </c>
      <c r="N89" s="34"/>
      <c r="O89" s="35" t="s">
        <v>38</v>
      </c>
      <c r="P89" s="35"/>
      <c r="Q89" s="35"/>
      <c r="R89" s="35"/>
      <c r="S89" s="35"/>
      <c r="T89" s="36">
        <f>30000</f>
        <v>30000</v>
      </c>
      <c r="U89" s="36"/>
    </row>
    <row r="90" spans="1:21" s="1" customFormat="1" ht="15" customHeight="1">
      <c r="A90" s="37" t="s">
        <v>138</v>
      </c>
      <c r="B90" s="37"/>
      <c r="C90" s="37"/>
      <c r="D90" s="37"/>
      <c r="E90" s="37"/>
      <c r="F90" s="37"/>
      <c r="G90" s="38" t="s">
        <v>139</v>
      </c>
      <c r="H90" s="38"/>
      <c r="I90" s="38" t="s">
        <v>37</v>
      </c>
      <c r="J90" s="38"/>
      <c r="K90" s="39" t="s">
        <v>37</v>
      </c>
      <c r="L90" s="39"/>
      <c r="M90" s="40">
        <f>0</f>
        <v>0</v>
      </c>
      <c r="N90" s="40"/>
      <c r="O90" s="41" t="s">
        <v>38</v>
      </c>
      <c r="P90" s="41"/>
      <c r="Q90" s="41"/>
      <c r="R90" s="41"/>
      <c r="S90" s="41"/>
      <c r="T90" s="42" t="s">
        <v>37</v>
      </c>
      <c r="U90" s="42"/>
    </row>
    <row r="91" spans="1:21" s="1" customFormat="1" ht="13.5" customHeight="1">
      <c r="A91" s="7" t="s">
        <v>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s="1" customFormat="1" ht="13.5" customHeight="1">
      <c r="A92" s="12" t="s">
        <v>140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s="1" customFormat="1" ht="45.75" customHeight="1">
      <c r="A93" s="13" t="s">
        <v>23</v>
      </c>
      <c r="B93" s="13"/>
      <c r="C93" s="13"/>
      <c r="D93" s="13"/>
      <c r="E93" s="13"/>
      <c r="F93" s="13"/>
      <c r="G93" s="13"/>
      <c r="H93" s="13" t="s">
        <v>24</v>
      </c>
      <c r="I93" s="13"/>
      <c r="J93" s="13" t="s">
        <v>141</v>
      </c>
      <c r="K93" s="13"/>
      <c r="L93" s="14" t="s">
        <v>26</v>
      </c>
      <c r="M93" s="14"/>
      <c r="N93" s="14" t="s">
        <v>27</v>
      </c>
      <c r="O93" s="14"/>
      <c r="P93" s="14"/>
      <c r="Q93" s="14"/>
      <c r="R93" s="14"/>
      <c r="S93" s="15" t="s">
        <v>28</v>
      </c>
      <c r="T93" s="15"/>
      <c r="U93" s="15"/>
    </row>
    <row r="94" spans="1:21" s="1" customFormat="1" ht="12.75" customHeight="1">
      <c r="A94" s="16" t="s">
        <v>29</v>
      </c>
      <c r="B94" s="16"/>
      <c r="C94" s="16"/>
      <c r="D94" s="16"/>
      <c r="E94" s="16"/>
      <c r="F94" s="16"/>
      <c r="G94" s="16"/>
      <c r="H94" s="16" t="s">
        <v>30</v>
      </c>
      <c r="I94" s="16"/>
      <c r="J94" s="16" t="s">
        <v>31</v>
      </c>
      <c r="K94" s="16"/>
      <c r="L94" s="17" t="s">
        <v>32</v>
      </c>
      <c r="M94" s="17"/>
      <c r="N94" s="17" t="s">
        <v>33</v>
      </c>
      <c r="O94" s="17"/>
      <c r="P94" s="17"/>
      <c r="Q94" s="17"/>
      <c r="R94" s="17"/>
      <c r="S94" s="18" t="s">
        <v>34</v>
      </c>
      <c r="T94" s="18"/>
      <c r="U94" s="18"/>
    </row>
    <row r="95" spans="1:21" s="1" customFormat="1" ht="13.5" customHeight="1">
      <c r="A95" s="19" t="s">
        <v>142</v>
      </c>
      <c r="B95" s="19"/>
      <c r="C95" s="19"/>
      <c r="D95" s="19"/>
      <c r="E95" s="19"/>
      <c r="F95" s="19"/>
      <c r="G95" s="19"/>
      <c r="H95" s="20" t="s">
        <v>143</v>
      </c>
      <c r="I95" s="20"/>
      <c r="J95" s="20" t="s">
        <v>37</v>
      </c>
      <c r="K95" s="20"/>
      <c r="L95" s="43">
        <f>0</f>
        <v>0</v>
      </c>
      <c r="M95" s="43"/>
      <c r="N95" s="22" t="s">
        <v>38</v>
      </c>
      <c r="O95" s="22"/>
      <c r="P95" s="22"/>
      <c r="Q95" s="22"/>
      <c r="R95" s="22"/>
      <c r="S95" s="44">
        <f>0</f>
        <v>0</v>
      </c>
      <c r="T95" s="44"/>
      <c r="U95" s="44"/>
    </row>
    <row r="96" spans="1:21" s="1" customFormat="1" ht="13.5" customHeight="1">
      <c r="A96" s="45" t="s">
        <v>144</v>
      </c>
      <c r="B96" s="45"/>
      <c r="C96" s="45"/>
      <c r="D96" s="45"/>
      <c r="E96" s="45"/>
      <c r="F96" s="45"/>
      <c r="G96" s="45"/>
      <c r="H96" s="46" t="s">
        <v>10</v>
      </c>
      <c r="I96" s="46"/>
      <c r="J96" s="46" t="s">
        <v>10</v>
      </c>
      <c r="K96" s="46"/>
      <c r="L96" s="47" t="s">
        <v>10</v>
      </c>
      <c r="M96" s="47"/>
      <c r="N96" s="48" t="s">
        <v>10</v>
      </c>
      <c r="O96" s="48"/>
      <c r="P96" s="48"/>
      <c r="Q96" s="48"/>
      <c r="R96" s="48"/>
      <c r="S96" s="49" t="s">
        <v>10</v>
      </c>
      <c r="T96" s="49"/>
      <c r="U96" s="49"/>
    </row>
    <row r="97" spans="1:21" s="1" customFormat="1" ht="13.5" customHeight="1">
      <c r="A97" s="24" t="s">
        <v>145</v>
      </c>
      <c r="B97" s="24"/>
      <c r="C97" s="24"/>
      <c r="D97" s="24"/>
      <c r="E97" s="24"/>
      <c r="F97" s="24"/>
      <c r="G97" s="24"/>
      <c r="H97" s="50" t="s">
        <v>146</v>
      </c>
      <c r="I97" s="50"/>
      <c r="J97" s="25" t="s">
        <v>37</v>
      </c>
      <c r="K97" s="25"/>
      <c r="L97" s="51" t="s">
        <v>38</v>
      </c>
      <c r="M97" s="51"/>
      <c r="N97" s="27" t="s">
        <v>38</v>
      </c>
      <c r="O97" s="27"/>
      <c r="P97" s="27"/>
      <c r="Q97" s="27"/>
      <c r="R97" s="27"/>
      <c r="S97" s="52" t="s">
        <v>38</v>
      </c>
      <c r="T97" s="52"/>
      <c r="U97" s="52"/>
    </row>
    <row r="98" spans="1:21" s="1" customFormat="1" ht="13.5" customHeight="1">
      <c r="A98" s="31" t="s">
        <v>10</v>
      </c>
      <c r="B98" s="31"/>
      <c r="C98" s="31"/>
      <c r="D98" s="31"/>
      <c r="E98" s="31"/>
      <c r="F98" s="31"/>
      <c r="G98" s="31"/>
      <c r="H98" s="32" t="s">
        <v>146</v>
      </c>
      <c r="I98" s="32"/>
      <c r="J98" s="32" t="s">
        <v>10</v>
      </c>
      <c r="K98" s="32"/>
      <c r="L98" s="53" t="s">
        <v>38</v>
      </c>
      <c r="M98" s="53"/>
      <c r="N98" s="35" t="s">
        <v>38</v>
      </c>
      <c r="O98" s="35"/>
      <c r="P98" s="35"/>
      <c r="Q98" s="35"/>
      <c r="R98" s="35"/>
      <c r="S98" s="54" t="s">
        <v>38</v>
      </c>
      <c r="T98" s="54"/>
      <c r="U98" s="54"/>
    </row>
    <row r="99" spans="1:21" s="1" customFormat="1" ht="0.75" customHeight="1">
      <c r="A99" s="33" t="s">
        <v>10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s="1" customFormat="1" ht="13.5" customHeight="1">
      <c r="A100" s="31" t="s">
        <v>147</v>
      </c>
      <c r="B100" s="31"/>
      <c r="C100" s="31"/>
      <c r="D100" s="31"/>
      <c r="E100" s="31"/>
      <c r="F100" s="31"/>
      <c r="G100" s="31"/>
      <c r="H100" s="46" t="s">
        <v>148</v>
      </c>
      <c r="I100" s="46"/>
      <c r="J100" s="46" t="s">
        <v>37</v>
      </c>
      <c r="K100" s="46"/>
      <c r="L100" s="47" t="s">
        <v>38</v>
      </c>
      <c r="M100" s="47"/>
      <c r="N100" s="35" t="s">
        <v>38</v>
      </c>
      <c r="O100" s="35"/>
      <c r="P100" s="35"/>
      <c r="Q100" s="35"/>
      <c r="R100" s="35"/>
      <c r="S100" s="49" t="s">
        <v>38</v>
      </c>
      <c r="T100" s="49"/>
      <c r="U100" s="49"/>
    </row>
    <row r="101" spans="1:21" s="1" customFormat="1" ht="13.5" customHeight="1">
      <c r="A101" s="31" t="s">
        <v>10</v>
      </c>
      <c r="B101" s="31"/>
      <c r="C101" s="31"/>
      <c r="D101" s="31"/>
      <c r="E101" s="31"/>
      <c r="F101" s="31"/>
      <c r="G101" s="31"/>
      <c r="H101" s="32" t="s">
        <v>148</v>
      </c>
      <c r="I101" s="32"/>
      <c r="J101" s="32" t="s">
        <v>10</v>
      </c>
      <c r="K101" s="32"/>
      <c r="L101" s="53" t="s">
        <v>38</v>
      </c>
      <c r="M101" s="53"/>
      <c r="N101" s="35" t="s">
        <v>38</v>
      </c>
      <c r="O101" s="35"/>
      <c r="P101" s="35"/>
      <c r="Q101" s="35"/>
      <c r="R101" s="35"/>
      <c r="S101" s="54" t="s">
        <v>38</v>
      </c>
      <c r="T101" s="54"/>
      <c r="U101" s="54"/>
    </row>
    <row r="102" spans="1:21" s="1" customFormat="1" ht="13.5" customHeight="1">
      <c r="A102" s="31" t="s">
        <v>149</v>
      </c>
      <c r="B102" s="31"/>
      <c r="C102" s="31"/>
      <c r="D102" s="31"/>
      <c r="E102" s="31"/>
      <c r="F102" s="31"/>
      <c r="G102" s="31"/>
      <c r="H102" s="32" t="s">
        <v>150</v>
      </c>
      <c r="I102" s="32"/>
      <c r="J102" s="32" t="s">
        <v>151</v>
      </c>
      <c r="K102" s="32"/>
      <c r="L102" s="55">
        <f>0</f>
        <v>0</v>
      </c>
      <c r="M102" s="55"/>
      <c r="N102" s="35" t="s">
        <v>38</v>
      </c>
      <c r="O102" s="35"/>
      <c r="P102" s="35"/>
      <c r="Q102" s="35"/>
      <c r="R102" s="35"/>
      <c r="S102" s="56">
        <f>0</f>
        <v>0</v>
      </c>
      <c r="T102" s="56"/>
      <c r="U102" s="56"/>
    </row>
    <row r="103" spans="1:21" s="1" customFormat="1" ht="13.5" customHeight="1">
      <c r="A103" s="31" t="s">
        <v>152</v>
      </c>
      <c r="B103" s="31"/>
      <c r="C103" s="31"/>
      <c r="D103" s="31"/>
      <c r="E103" s="31"/>
      <c r="F103" s="31"/>
      <c r="G103" s="31"/>
      <c r="H103" s="32" t="s">
        <v>153</v>
      </c>
      <c r="I103" s="32"/>
      <c r="J103" s="32" t="s">
        <v>154</v>
      </c>
      <c r="K103" s="32"/>
      <c r="L103" s="55">
        <f>-30096800</f>
        <v>-30096800</v>
      </c>
      <c r="M103" s="55"/>
      <c r="N103" s="35" t="s">
        <v>38</v>
      </c>
      <c r="O103" s="35"/>
      <c r="P103" s="35"/>
      <c r="Q103" s="35"/>
      <c r="R103" s="35"/>
      <c r="S103" s="57" t="s">
        <v>37</v>
      </c>
      <c r="T103" s="57"/>
      <c r="U103" s="57"/>
    </row>
    <row r="104" spans="1:21" s="1" customFormat="1" ht="13.5" customHeight="1">
      <c r="A104" s="31" t="s">
        <v>155</v>
      </c>
      <c r="B104" s="31"/>
      <c r="C104" s="31"/>
      <c r="D104" s="31"/>
      <c r="E104" s="31"/>
      <c r="F104" s="31"/>
      <c r="G104" s="31"/>
      <c r="H104" s="32" t="s">
        <v>156</v>
      </c>
      <c r="I104" s="32"/>
      <c r="J104" s="32" t="s">
        <v>157</v>
      </c>
      <c r="K104" s="32"/>
      <c r="L104" s="55">
        <f>30096800</f>
        <v>30096800</v>
      </c>
      <c r="M104" s="55"/>
      <c r="N104" s="35" t="s">
        <v>38</v>
      </c>
      <c r="O104" s="35"/>
      <c r="P104" s="35"/>
      <c r="Q104" s="35"/>
      <c r="R104" s="35"/>
      <c r="S104" s="57" t="s">
        <v>37</v>
      </c>
      <c r="T104" s="57"/>
      <c r="U104" s="57"/>
    </row>
    <row r="105" spans="1:21" s="1" customFormat="1" ht="13.5" customHeight="1">
      <c r="A105" s="58" t="s">
        <v>10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s="1" customFormat="1" ht="15.75" customHeight="1">
      <c r="A106" s="7" t="s">
        <v>10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1" customFormat="1" ht="13.5" customHeight="1">
      <c r="A107" s="59" t="s">
        <v>158</v>
      </c>
      <c r="B107" s="59"/>
      <c r="C107" s="59"/>
      <c r="D107" s="59"/>
      <c r="E107" s="59"/>
      <c r="F107" s="7" t="s">
        <v>10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1" customFormat="1" ht="13.5" customHeight="1">
      <c r="A108" s="4" t="s">
        <v>159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</sheetData>
  <sheetProtection/>
  <mergeCells count="630">
    <mergeCell ref="A105:U105"/>
    <mergeCell ref="A106:U106"/>
    <mergeCell ref="A107:E107"/>
    <mergeCell ref="F107:U107"/>
    <mergeCell ref="A108:U108"/>
    <mergeCell ref="A104:G104"/>
    <mergeCell ref="H104:I104"/>
    <mergeCell ref="J104:K104"/>
    <mergeCell ref="L104:M104"/>
    <mergeCell ref="N104:R104"/>
    <mergeCell ref="S104:U104"/>
    <mergeCell ref="A103:G103"/>
    <mergeCell ref="H103:I103"/>
    <mergeCell ref="J103:K103"/>
    <mergeCell ref="L103:M103"/>
    <mergeCell ref="N103:R103"/>
    <mergeCell ref="S103:U103"/>
    <mergeCell ref="A102:G102"/>
    <mergeCell ref="H102:I102"/>
    <mergeCell ref="J102:K102"/>
    <mergeCell ref="L102:M102"/>
    <mergeCell ref="N102:R102"/>
    <mergeCell ref="S102:U102"/>
    <mergeCell ref="A101:G101"/>
    <mergeCell ref="H101:I101"/>
    <mergeCell ref="J101:K101"/>
    <mergeCell ref="L101:M101"/>
    <mergeCell ref="N101:R101"/>
    <mergeCell ref="S101:U101"/>
    <mergeCell ref="A99:U99"/>
    <mergeCell ref="A100:G100"/>
    <mergeCell ref="H100:I100"/>
    <mergeCell ref="J100:K100"/>
    <mergeCell ref="L100:M100"/>
    <mergeCell ref="N100:R100"/>
    <mergeCell ref="S100:U100"/>
    <mergeCell ref="A98:G98"/>
    <mergeCell ref="H98:I98"/>
    <mergeCell ref="J98:K98"/>
    <mergeCell ref="L98:M98"/>
    <mergeCell ref="N98:R98"/>
    <mergeCell ref="S98:U98"/>
    <mergeCell ref="A97:G97"/>
    <mergeCell ref="H97:I97"/>
    <mergeCell ref="J97:K97"/>
    <mergeCell ref="L97:M97"/>
    <mergeCell ref="N97:R97"/>
    <mergeCell ref="S97:U97"/>
    <mergeCell ref="A96:G96"/>
    <mergeCell ref="H96:I96"/>
    <mergeCell ref="J96:K96"/>
    <mergeCell ref="L96:M96"/>
    <mergeCell ref="N96:R96"/>
    <mergeCell ref="S96:U96"/>
    <mergeCell ref="A95:G95"/>
    <mergeCell ref="H95:I95"/>
    <mergeCell ref="J95:K95"/>
    <mergeCell ref="L95:M95"/>
    <mergeCell ref="N95:R95"/>
    <mergeCell ref="S95:U95"/>
    <mergeCell ref="A94:G94"/>
    <mergeCell ref="H94:I94"/>
    <mergeCell ref="J94:K94"/>
    <mergeCell ref="L94:M94"/>
    <mergeCell ref="N94:R94"/>
    <mergeCell ref="S94:U94"/>
    <mergeCell ref="T90:U90"/>
    <mergeCell ref="A91:U91"/>
    <mergeCell ref="A92:U92"/>
    <mergeCell ref="A93:G93"/>
    <mergeCell ref="H93:I93"/>
    <mergeCell ref="J93:K93"/>
    <mergeCell ref="L93:M93"/>
    <mergeCell ref="N93:R93"/>
    <mergeCell ref="S93:U93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T36:U36"/>
    <mergeCell ref="A37:F37"/>
    <mergeCell ref="G37:H37"/>
    <mergeCell ref="I37:J37"/>
    <mergeCell ref="K37:L37"/>
    <mergeCell ref="M37:N37"/>
    <mergeCell ref="O37:S37"/>
    <mergeCell ref="T37:U37"/>
    <mergeCell ref="A36:F36"/>
    <mergeCell ref="G36:H36"/>
    <mergeCell ref="I36:J36"/>
    <mergeCell ref="K36:L36"/>
    <mergeCell ref="M36:N36"/>
    <mergeCell ref="O36:S36"/>
    <mergeCell ref="T34:U34"/>
    <mergeCell ref="A35:F35"/>
    <mergeCell ref="G35:H35"/>
    <mergeCell ref="I35:J35"/>
    <mergeCell ref="K35:L35"/>
    <mergeCell ref="M35:N35"/>
    <mergeCell ref="O35:S35"/>
    <mergeCell ref="T35:U35"/>
    <mergeCell ref="A34:F34"/>
    <mergeCell ref="G34:H34"/>
    <mergeCell ref="I34:J34"/>
    <mergeCell ref="K34:L34"/>
    <mergeCell ref="M34:N34"/>
    <mergeCell ref="O34:S34"/>
    <mergeCell ref="T32:U32"/>
    <mergeCell ref="A33:F33"/>
    <mergeCell ref="G33:H33"/>
    <mergeCell ref="I33:J33"/>
    <mergeCell ref="K33:L33"/>
    <mergeCell ref="M33:N33"/>
    <mergeCell ref="O33:S33"/>
    <mergeCell ref="T33:U33"/>
    <mergeCell ref="A32:F32"/>
    <mergeCell ref="G32:H32"/>
    <mergeCell ref="I32:J32"/>
    <mergeCell ref="K32:L32"/>
    <mergeCell ref="M32:N32"/>
    <mergeCell ref="O32:S32"/>
    <mergeCell ref="T30:U30"/>
    <mergeCell ref="A31:F31"/>
    <mergeCell ref="G31:H31"/>
    <mergeCell ref="I31:J31"/>
    <mergeCell ref="K31:L31"/>
    <mergeCell ref="M31:N31"/>
    <mergeCell ref="O31:S31"/>
    <mergeCell ref="T31:U31"/>
    <mergeCell ref="A30:F30"/>
    <mergeCell ref="G30:H30"/>
    <mergeCell ref="I30:J30"/>
    <mergeCell ref="K30:L30"/>
    <mergeCell ref="M30:N30"/>
    <mergeCell ref="O30:S30"/>
    <mergeCell ref="T28:U28"/>
    <mergeCell ref="A29:F29"/>
    <mergeCell ref="G29:H29"/>
    <mergeCell ref="I29:J29"/>
    <mergeCell ref="K29:L29"/>
    <mergeCell ref="M29:N29"/>
    <mergeCell ref="O29:S29"/>
    <mergeCell ref="T29:U29"/>
    <mergeCell ref="A28:F28"/>
    <mergeCell ref="G28:H28"/>
    <mergeCell ref="I28:J28"/>
    <mergeCell ref="K28:L28"/>
    <mergeCell ref="M28:N28"/>
    <mergeCell ref="O28:S28"/>
    <mergeCell ref="A25:U25"/>
    <mergeCell ref="A26:U26"/>
    <mergeCell ref="A27:F27"/>
    <mergeCell ref="G27:H27"/>
    <mergeCell ref="I27:J27"/>
    <mergeCell ref="K27:L27"/>
    <mergeCell ref="M27:N27"/>
    <mergeCell ref="O27:S27"/>
    <mergeCell ref="T27:U27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5" max="255" man="1"/>
    <brk id="9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2016-10-21T05:52:26Z</dcterms:created>
  <dcterms:modified xsi:type="dcterms:W3CDTF">2016-10-21T05:52:26Z</dcterms:modified>
  <cp:category/>
  <cp:version/>
  <cp:contentType/>
  <cp:contentStatus/>
</cp:coreProperties>
</file>